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тетерев ф4.3" sheetId="1" r:id="rId1"/>
  </sheets>
  <definedNames>
    <definedName name="_xlnm.Print_Titles" localSheetId="0">'тетерев ф4.3'!$11:$14</definedName>
    <definedName name="_xlnm.Print_Area" localSheetId="0">'тетерев ф4.3'!$A$1:$J$199</definedName>
  </definedNames>
  <calcPr calcId="125725"/>
</workbook>
</file>

<file path=xl/calcChain.xml><?xml version="1.0" encoding="utf-8"?>
<calcChain xmlns="http://schemas.openxmlformats.org/spreadsheetml/2006/main">
  <c r="I186" i="1"/>
  <c r="I187" s="1"/>
  <c r="H186"/>
  <c r="H187" s="1"/>
  <c r="G186"/>
  <c r="G187" s="1"/>
  <c r="F186"/>
  <c r="J186" s="1"/>
  <c r="E186"/>
  <c r="D186"/>
  <c r="J185"/>
  <c r="J184"/>
  <c r="J183"/>
  <c r="I182"/>
  <c r="H182"/>
  <c r="G182"/>
  <c r="F182"/>
  <c r="J182" s="1"/>
  <c r="E182"/>
  <c r="D182"/>
  <c r="J181"/>
  <c r="J180"/>
  <c r="J179"/>
  <c r="J178"/>
  <c r="J177"/>
  <c r="J176"/>
  <c r="J175"/>
  <c r="J174"/>
  <c r="J173"/>
  <c r="I172"/>
  <c r="H172"/>
  <c r="G172"/>
  <c r="F172"/>
  <c r="J172" s="1"/>
  <c r="E172"/>
  <c r="D172"/>
  <c r="J171"/>
  <c r="J170"/>
  <c r="J169"/>
  <c r="I168"/>
  <c r="H168"/>
  <c r="G168"/>
  <c r="F168"/>
  <c r="J168" s="1"/>
  <c r="E168"/>
  <c r="D168"/>
  <c r="J167"/>
  <c r="J166"/>
  <c r="I165"/>
  <c r="H165"/>
  <c r="G165"/>
  <c r="F165"/>
  <c r="J165" s="1"/>
  <c r="E165"/>
  <c r="D165"/>
  <c r="J164"/>
  <c r="J163"/>
  <c r="J162"/>
  <c r="J161"/>
  <c r="J160"/>
  <c r="J159"/>
  <c r="I158"/>
  <c r="H158"/>
  <c r="G158"/>
  <c r="F158"/>
  <c r="J158" s="1"/>
  <c r="E158"/>
  <c r="D158"/>
  <c r="J157"/>
  <c r="J156"/>
  <c r="J155"/>
  <c r="J154"/>
  <c r="I153"/>
  <c r="H153"/>
  <c r="G153"/>
  <c r="F153"/>
  <c r="J153" s="1"/>
  <c r="E153"/>
  <c r="D153"/>
  <c r="J152"/>
  <c r="J151"/>
  <c r="J150"/>
  <c r="J149"/>
  <c r="J148"/>
  <c r="J147"/>
  <c r="J146"/>
  <c r="J145"/>
  <c r="I144"/>
  <c r="H144"/>
  <c r="G144"/>
  <c r="F144"/>
  <c r="J144" s="1"/>
  <c r="E144"/>
  <c r="D144"/>
  <c r="J143"/>
  <c r="J142"/>
  <c r="J141"/>
  <c r="I140"/>
  <c r="H140"/>
  <c r="G140"/>
  <c r="F140"/>
  <c r="J140" s="1"/>
  <c r="E140"/>
  <c r="D140"/>
  <c r="J139"/>
  <c r="J138"/>
  <c r="J137"/>
  <c r="J136"/>
  <c r="I135"/>
  <c r="H135"/>
  <c r="G135"/>
  <c r="F135"/>
  <c r="J135" s="1"/>
  <c r="E135"/>
  <c r="D135"/>
  <c r="J134"/>
  <c r="J133"/>
  <c r="J132"/>
  <c r="I131"/>
  <c r="H131"/>
  <c r="G131"/>
  <c r="F131"/>
  <c r="J131" s="1"/>
  <c r="E131"/>
  <c r="D131"/>
  <c r="J130"/>
  <c r="J129"/>
  <c r="J128"/>
  <c r="I127"/>
  <c r="H127"/>
  <c r="G127"/>
  <c r="F127"/>
  <c r="J127" s="1"/>
  <c r="E127"/>
  <c r="D127"/>
  <c r="J126"/>
  <c r="J125"/>
  <c r="J124"/>
  <c r="J123"/>
  <c r="I122"/>
  <c r="H122"/>
  <c r="G122"/>
  <c r="F122"/>
  <c r="J122" s="1"/>
  <c r="E122"/>
  <c r="D122"/>
  <c r="J121"/>
  <c r="J120"/>
  <c r="J119"/>
  <c r="J118"/>
  <c r="J117"/>
  <c r="I116"/>
  <c r="H116"/>
  <c r="G116"/>
  <c r="F116"/>
  <c r="J116" s="1"/>
  <c r="E116"/>
  <c r="D116"/>
  <c r="J115"/>
  <c r="J114"/>
  <c r="J113"/>
  <c r="J112"/>
  <c r="J111"/>
  <c r="J110"/>
  <c r="J109"/>
  <c r="I108"/>
  <c r="H108"/>
  <c r="G108"/>
  <c r="F108"/>
  <c r="J108" s="1"/>
  <c r="E108"/>
  <c r="D108"/>
  <c r="J107"/>
  <c r="J106"/>
  <c r="J105"/>
  <c r="J104"/>
  <c r="J103"/>
  <c r="J102"/>
  <c r="J101"/>
  <c r="J100"/>
  <c r="J99"/>
  <c r="J98"/>
  <c r="I97"/>
  <c r="H97"/>
  <c r="G97"/>
  <c r="F97"/>
  <c r="J97" s="1"/>
  <c r="E97"/>
  <c r="D97"/>
  <c r="J96"/>
  <c r="J95"/>
  <c r="J94"/>
  <c r="J93"/>
  <c r="J92"/>
  <c r="J91"/>
  <c r="I90"/>
  <c r="H90"/>
  <c r="G90"/>
  <c r="F90"/>
  <c r="J90" s="1"/>
  <c r="E90"/>
  <c r="D90"/>
  <c r="J89"/>
  <c r="J88"/>
  <c r="J87"/>
  <c r="J86"/>
  <c r="J85"/>
  <c r="J84"/>
  <c r="J83"/>
  <c r="I82"/>
  <c r="H82"/>
  <c r="G82"/>
  <c r="F82"/>
  <c r="J82" s="1"/>
  <c r="E82"/>
  <c r="D82"/>
  <c r="J81"/>
  <c r="J80"/>
  <c r="J79"/>
  <c r="J78"/>
  <c r="J77"/>
  <c r="J76"/>
  <c r="J75"/>
  <c r="J74"/>
  <c r="J73"/>
  <c r="J72"/>
  <c r="I71"/>
  <c r="H71"/>
  <c r="G71"/>
  <c r="F71"/>
  <c r="J71" s="1"/>
  <c r="E71"/>
  <c r="D71"/>
  <c r="J70"/>
  <c r="J69"/>
  <c r="J68"/>
  <c r="J67"/>
  <c r="J66"/>
  <c r="I65"/>
  <c r="H65"/>
  <c r="G65"/>
  <c r="F65"/>
  <c r="J65" s="1"/>
  <c r="E65"/>
  <c r="D65"/>
  <c r="J64"/>
  <c r="J63"/>
  <c r="J62"/>
  <c r="J61"/>
  <c r="I60"/>
  <c r="H60"/>
  <c r="G60"/>
  <c r="F60"/>
  <c r="J60" s="1"/>
  <c r="E60"/>
  <c r="D60"/>
  <c r="J59"/>
  <c r="J58"/>
  <c r="J57"/>
  <c r="J56"/>
  <c r="J55"/>
  <c r="J54"/>
  <c r="I53"/>
  <c r="H53"/>
  <c r="G53"/>
  <c r="F53"/>
  <c r="J53" s="1"/>
  <c r="E53"/>
  <c r="D53"/>
  <c r="J52"/>
  <c r="J51"/>
  <c r="J50"/>
  <c r="J49"/>
  <c r="J48"/>
  <c r="J47"/>
  <c r="J46"/>
  <c r="J45"/>
  <c r="I44"/>
  <c r="H44"/>
  <c r="G44"/>
  <c r="F44"/>
  <c r="J44" s="1"/>
  <c r="E44"/>
  <c r="D44"/>
  <c r="J43"/>
  <c r="J42"/>
  <c r="J41"/>
  <c r="J40"/>
  <c r="J39"/>
  <c r="I38"/>
  <c r="H38"/>
  <c r="G38"/>
  <c r="F38"/>
  <c r="J38" s="1"/>
  <c r="E38"/>
  <c r="D38"/>
  <c r="J37"/>
  <c r="J36"/>
  <c r="J35"/>
  <c r="J34"/>
  <c r="J33"/>
  <c r="I32"/>
  <c r="H32"/>
  <c r="G32"/>
  <c r="F32"/>
  <c r="J32" s="1"/>
  <c r="E32"/>
  <c r="D32"/>
  <c r="J31"/>
  <c r="J30"/>
  <c r="J29"/>
  <c r="J28"/>
  <c r="J27"/>
  <c r="J26"/>
  <c r="I25"/>
  <c r="H25"/>
  <c r="G25"/>
  <c r="F25"/>
  <c r="F187" s="1"/>
  <c r="E25"/>
  <c r="E187" s="1"/>
  <c r="D25"/>
  <c r="D187" s="1"/>
  <c r="J24"/>
  <c r="J23"/>
  <c r="J22"/>
  <c r="J21"/>
  <c r="J20"/>
  <c r="J19"/>
  <c r="J18"/>
  <c r="J17"/>
  <c r="J16"/>
  <c r="J15"/>
  <c r="J25" l="1"/>
  <c r="J187" s="1"/>
</calcChain>
</file>

<file path=xl/sharedStrings.xml><?xml version="1.0" encoding="utf-8"?>
<sst xmlns="http://schemas.openxmlformats.org/spreadsheetml/2006/main" count="212" uniqueCount="175">
  <si>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</si>
  <si>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2022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</si>
  <si>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</si>
  <si>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</si>
  <si>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/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</si>
  <si>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</si>
  <si>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</si>
  <si>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</si>
  <si>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</si>
  <si>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</si>
  <si>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</si>
  <si>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</si>
  <si>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</si>
  <si>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</si>
  <si>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</si>
  <si>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</si>
  <si>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</si>
  <si>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</si>
  <si>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</si>
  <si>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</si>
  <si>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</si>
  <si>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</si>
  <si>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</si>
  <si>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ИП Кабанов А.Г.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</si>
  <si>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</si>
  <si>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</si>
  <si>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</si>
  <si>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ВРООиР "Красота"</t>
  </si>
  <si>
    <t>ИП Анфалов М.А. (о/х "Бережок")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</si>
  <si>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</si>
  <si>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</si>
  <si>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</si>
  <si>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</si>
  <si>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</si>
  <si>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</si>
  <si>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плюс"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</si>
  <si>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</si>
  <si>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</si>
  <si>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</si>
  <si>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</si>
  <si>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</si>
  <si>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</si>
  <si>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</si>
  <si>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</si>
  <si>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</si>
  <si>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</si>
  <si>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</si>
  <si>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</si>
  <si>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</si>
  <si>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</si>
  <si>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</si>
  <si>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</si>
  <si>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</si>
  <si>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"Бадан В.А."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</si>
  <si>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</si>
  <si>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</si>
  <si>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</si>
  <si>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</si>
  <si>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</si>
  <si>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</si>
  <si>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</si>
  <si>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</si>
  <si>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</si>
  <si>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</si>
  <si>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</si>
  <si>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</si>
  <si>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"Прокшино"</t>
  </si>
  <si>
    <t>ООО "Гранит"</t>
  </si>
  <si>
    <t>ООО "Альфа"</t>
  </si>
  <si>
    <t>ООО "Юг"</t>
  </si>
  <si>
    <t>ООО "Электростандарт"</t>
  </si>
  <si>
    <t>ООО "Лема плюс"</t>
  </si>
  <si>
    <t>ИП Исаев А.А.</t>
  </si>
  <si>
    <t>ООО "Кордон"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</si>
  <si>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</si>
  <si>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</si>
  <si>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</si>
  <si>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</si>
  <si>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</si>
  <si>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</si>
  <si>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</si>
  <si>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</si>
  <si>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</si>
  <si>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</si>
  <si>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</si>
  <si>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</si>
  <si>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</si>
  <si>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</si>
  <si>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</si>
  <si>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</si>
  <si>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</si>
  <si>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</si>
  <si>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</si>
  <si>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"Охотничье-рыболовынй клуб «Гостиный берег»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</si>
  <si>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</si>
  <si>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</si>
  <si>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</si>
  <si>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</si>
  <si>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</si>
  <si>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</si>
  <si>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</si>
  <si>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</si>
  <si>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</si>
  <si>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</si>
  <si>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</si>
  <si>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</si>
  <si>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</si>
  <si>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</si>
  <si>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</si>
  <si>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</si>
  <si>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</si>
  <si>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</si>
  <si>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</si>
  <si>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</si>
  <si>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</si>
  <si>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</si>
  <si>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</si>
  <si>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</si>
  <si>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</si>
  <si>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</si>
  <si>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</si>
  <si>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</si>
  <si>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</si>
  <si>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</si>
  <si>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"ОхотхозяйствоСтройсервисГарант"</t>
  </si>
  <si>
    <t>ООО "Север Лес"</t>
  </si>
  <si>
    <t>НП "Охотпроект"</t>
  </si>
  <si>
    <t>ООО "Охотару"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</si>
  <si>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</si>
  <si>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</si>
  <si>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</si>
  <si>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</si>
  <si>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</si>
  <si>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</si>
  <si>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</si>
  <si>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</si>
  <si>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</si>
  <si>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</si>
  <si>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</si>
  <si>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</si>
  <si>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</si>
  <si>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</si>
  <si>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</si>
  <si>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"Восточная"</t>
  </si>
  <si>
    <t>РОО ВОООиР  "Западная"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</si>
  <si>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</si>
  <si>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</si>
  <si>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</si>
  <si>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</si>
  <si>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</si>
  <si>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«Центр 911»  о/х «Медвежий угол»</t>
  </si>
  <si>
    <t>ООО «Центр 911»  о/х «Южное»</t>
  </si>
  <si>
    <t>ООО "ЧереповецСтройИнвест"</t>
  </si>
  <si>
    <t>ООО "Мороцкое"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</si>
  <si>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</si>
  <si>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</si>
  <si>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</si>
  <si>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</si>
  <si>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</si>
  <si>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</si>
  <si>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</si>
  <si>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</si>
  <si>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</si>
  <si>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</si>
  <si>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</si>
  <si>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</si>
  <si>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</si>
  <si>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</si>
  <si>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</si>
  <si>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</si>
  <si>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23-01-91(0417)</t>
  </si>
  <si>
    <t>«01» сентября 2022 года</t>
  </si>
  <si>
    <t>(номер контактного телефона)</t>
  </si>
  <si>
    <t>(дата составления документа)</t>
  </si>
  <si>
    <r>
      <rPr>
        <sz val="12"/>
        <rFont val="Times New Roman"/>
      </rPr>
      <t xml:space="preserve">    Вид птиц: </t>
    </r>
    <r>
      <rPr>
        <b/>
        <sz val="12"/>
        <rFont val="Times New Roman"/>
        <family val="1"/>
        <charset val="204"/>
      </rPr>
      <t>Тетерев</t>
    </r>
  </si>
</sst>
</file>

<file path=xl/styles.xml><?xml version="1.0" encoding="utf-8"?>
<styleSheet xmlns="http://schemas.openxmlformats.org/spreadsheetml/2006/main">
  <fonts count="10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/>
    <xf numFmtId="0" fontId="4" fillId="4" borderId="8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vertical="center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0" xfId="0" applyNumberFormat="1" applyFont="1" applyAlignment="1">
      <alignment wrapText="1"/>
    </xf>
    <xf numFmtId="0" fontId="5" fillId="0" borderId="12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12" xfId="0" applyNumberFormat="1" applyFont="1" applyBorder="1" applyAlignment="1">
      <alignment horizontal="center" wrapText="1"/>
    </xf>
    <xf numFmtId="0" fontId="5" fillId="0" borderId="13" xfId="0" applyNumberFormat="1" applyFont="1" applyBorder="1" applyAlignment="1">
      <alignment horizontal="center" wrapText="1"/>
    </xf>
    <xf numFmtId="0" fontId="5" fillId="0" borderId="16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06"/>
  <sheetViews>
    <sheetView tabSelected="1" workbookViewId="0">
      <pane ySplit="13" topLeftCell="A14" activePane="bottomLeft" state="frozen"/>
      <selection pane="bottomLeft" activeCell="F9" sqref="F9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7.85546875" customWidth="1"/>
    <col min="5" max="5" width="15.140625" customWidth="1"/>
    <col min="6" max="6" width="23.140625" customWidth="1"/>
    <col min="7" max="7" width="14.7109375" customWidth="1"/>
    <col min="8" max="8" width="13.5703125" customWidth="1"/>
    <col min="9" max="9" width="23.42578125" customWidth="1"/>
    <col min="10" max="10" width="13.42578125" customWidth="1"/>
  </cols>
  <sheetData>
    <row r="1" spans="2:10" ht="15.75">
      <c r="D1" s="1"/>
      <c r="J1" s="2" t="s">
        <v>0</v>
      </c>
    </row>
    <row r="2" spans="2:10" ht="21" customHeight="1">
      <c r="B2" s="51" t="s">
        <v>1</v>
      </c>
      <c r="C2" s="51"/>
      <c r="D2" s="51"/>
      <c r="E2" s="51"/>
      <c r="F2" s="51"/>
      <c r="G2" s="51"/>
      <c r="H2" s="51"/>
      <c r="I2" s="51"/>
      <c r="J2" s="51"/>
    </row>
    <row r="3" spans="2:10" ht="24" customHeight="1">
      <c r="B3" s="51"/>
      <c r="C3" s="51"/>
      <c r="D3" s="51"/>
      <c r="E3" s="51"/>
      <c r="F3" s="51"/>
      <c r="G3" s="51"/>
      <c r="H3" s="51"/>
      <c r="I3" s="51"/>
      <c r="J3" s="51"/>
    </row>
    <row r="4" spans="2:10" ht="9.75" customHeight="1"/>
    <row r="5" spans="2:10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8" customHeight="1">
      <c r="B6" s="55" t="s">
        <v>3</v>
      </c>
      <c r="C6" s="56"/>
      <c r="D6" s="56"/>
      <c r="E6" s="56"/>
      <c r="F6" s="56"/>
      <c r="G6" s="56"/>
      <c r="H6" s="56"/>
      <c r="I6" s="56"/>
      <c r="J6" s="57"/>
    </row>
    <row r="7" spans="2:10" ht="9" customHeight="1"/>
    <row r="8" spans="2:10" ht="12" customHeight="1">
      <c r="B8" s="58"/>
      <c r="C8" s="58"/>
      <c r="D8" s="58"/>
      <c r="E8" s="58"/>
      <c r="F8" s="58"/>
      <c r="G8" s="58"/>
      <c r="H8" s="58"/>
      <c r="I8" s="58"/>
      <c r="J8" s="58"/>
    </row>
    <row r="9" spans="2:10" ht="15.75">
      <c r="B9" s="67" t="s">
        <v>174</v>
      </c>
      <c r="C9" s="59"/>
      <c r="D9" s="3" t="s">
        <v>4</v>
      </c>
      <c r="E9" s="3"/>
      <c r="F9" s="4"/>
      <c r="G9" s="46"/>
      <c r="H9" s="46"/>
      <c r="I9" s="46"/>
      <c r="J9" s="5"/>
    </row>
    <row r="10" spans="2:10" ht="9.75" customHeight="1">
      <c r="B10" s="5"/>
      <c r="C10" s="5"/>
      <c r="D10" s="5"/>
      <c r="E10" s="5"/>
      <c r="F10" s="5"/>
      <c r="G10" s="5"/>
      <c r="H10" s="5"/>
      <c r="I10" s="5"/>
      <c r="J10" s="5"/>
    </row>
    <row r="11" spans="2:10" ht="33.75" customHeight="1">
      <c r="B11" s="60" t="s">
        <v>5</v>
      </c>
      <c r="C11" s="60" t="s">
        <v>6</v>
      </c>
      <c r="D11" s="64" t="s">
        <v>7</v>
      </c>
      <c r="E11" s="65"/>
      <c r="F11" s="66"/>
      <c r="G11" s="64" t="s">
        <v>8</v>
      </c>
      <c r="H11" s="65"/>
      <c r="I11" s="66"/>
      <c r="J11" s="60" t="s">
        <v>9</v>
      </c>
    </row>
    <row r="12" spans="2:10" ht="48.75" customHeight="1">
      <c r="B12" s="63"/>
      <c r="C12" s="63"/>
      <c r="D12" s="60" t="s">
        <v>10</v>
      </c>
      <c r="E12" s="62"/>
      <c r="F12" s="60" t="s">
        <v>11</v>
      </c>
      <c r="G12" s="60" t="s">
        <v>10</v>
      </c>
      <c r="H12" s="62"/>
      <c r="I12" s="60" t="s">
        <v>12</v>
      </c>
      <c r="J12" s="63"/>
    </row>
    <row r="13" spans="2:10" ht="28.5" customHeight="1">
      <c r="B13" s="61"/>
      <c r="C13" s="61"/>
      <c r="D13" s="6" t="s">
        <v>13</v>
      </c>
      <c r="E13" s="6" t="s">
        <v>14</v>
      </c>
      <c r="F13" s="61"/>
      <c r="G13" s="6" t="s">
        <v>13</v>
      </c>
      <c r="H13" s="6" t="s">
        <v>14</v>
      </c>
      <c r="I13" s="61"/>
      <c r="J13" s="61"/>
    </row>
    <row r="14" spans="2:10" ht="15.75">
      <c r="B14" s="7">
        <v>1</v>
      </c>
      <c r="C14" s="8">
        <v>2</v>
      </c>
      <c r="D14" s="8">
        <v>3</v>
      </c>
      <c r="E14" s="7">
        <v>4</v>
      </c>
      <c r="F14" s="8">
        <v>5</v>
      </c>
      <c r="G14" s="7">
        <v>6</v>
      </c>
      <c r="H14" s="8">
        <v>7</v>
      </c>
      <c r="I14" s="7">
        <v>8</v>
      </c>
      <c r="J14" s="6">
        <v>9</v>
      </c>
    </row>
    <row r="15" spans="2:10" ht="15.75">
      <c r="B15" s="9"/>
      <c r="C15" s="10" t="s">
        <v>15</v>
      </c>
      <c r="D15" s="11">
        <v>50</v>
      </c>
      <c r="E15" s="11">
        <v>50</v>
      </c>
      <c r="F15" s="11">
        <v>6</v>
      </c>
      <c r="G15" s="12">
        <v>87</v>
      </c>
      <c r="H15" s="13">
        <v>87</v>
      </c>
      <c r="I15" s="12">
        <v>10</v>
      </c>
      <c r="J15" s="12">
        <f t="shared" ref="J15:J24" si="0">F15+I15</f>
        <v>16</v>
      </c>
    </row>
    <row r="16" spans="2:10" ht="36" customHeight="1">
      <c r="B16" s="9"/>
      <c r="C16" s="14" t="s">
        <v>16</v>
      </c>
      <c r="D16" s="11">
        <v>6</v>
      </c>
      <c r="E16" s="11">
        <v>6</v>
      </c>
      <c r="F16" s="11">
        <v>4</v>
      </c>
      <c r="G16" s="12">
        <v>2</v>
      </c>
      <c r="H16" s="13">
        <v>2</v>
      </c>
      <c r="I16" s="12">
        <v>1</v>
      </c>
      <c r="J16" s="12">
        <f t="shared" si="0"/>
        <v>5</v>
      </c>
    </row>
    <row r="17" spans="2:10" ht="15.75">
      <c r="B17" s="9"/>
      <c r="C17" s="10" t="s">
        <v>17</v>
      </c>
      <c r="D17" s="11">
        <v>6</v>
      </c>
      <c r="E17" s="11">
        <v>6</v>
      </c>
      <c r="F17" s="11">
        <v>5</v>
      </c>
      <c r="G17" s="12">
        <v>0</v>
      </c>
      <c r="H17" s="12">
        <v>0</v>
      </c>
      <c r="I17" s="12">
        <v>0</v>
      </c>
      <c r="J17" s="12">
        <f t="shared" si="0"/>
        <v>5</v>
      </c>
    </row>
    <row r="18" spans="2:10" ht="47.25">
      <c r="B18" s="9"/>
      <c r="C18" s="10" t="s">
        <v>18</v>
      </c>
      <c r="D18" s="11">
        <v>0</v>
      </c>
      <c r="E18" s="11">
        <v>0</v>
      </c>
      <c r="F18" s="11">
        <v>0</v>
      </c>
      <c r="G18" s="12">
        <v>0</v>
      </c>
      <c r="H18" s="12">
        <v>0</v>
      </c>
      <c r="I18" s="12">
        <v>0</v>
      </c>
      <c r="J18" s="12">
        <f t="shared" si="0"/>
        <v>0</v>
      </c>
    </row>
    <row r="19" spans="2:10" ht="31.5">
      <c r="B19" s="9"/>
      <c r="C19" s="10" t="s">
        <v>19</v>
      </c>
      <c r="D19" s="11">
        <v>11</v>
      </c>
      <c r="E19" s="11">
        <v>11</v>
      </c>
      <c r="F19" s="11">
        <v>5</v>
      </c>
      <c r="G19" s="12">
        <v>1</v>
      </c>
      <c r="H19" s="13">
        <v>1</v>
      </c>
      <c r="I19" s="12">
        <v>1</v>
      </c>
      <c r="J19" s="12">
        <f t="shared" si="0"/>
        <v>6</v>
      </c>
    </row>
    <row r="20" spans="2:10" ht="15.75">
      <c r="B20" s="9"/>
      <c r="C20" s="10" t="s">
        <v>20</v>
      </c>
      <c r="D20" s="11">
        <v>4</v>
      </c>
      <c r="E20" s="11">
        <v>4</v>
      </c>
      <c r="F20" s="11">
        <v>0</v>
      </c>
      <c r="G20" s="12">
        <v>1</v>
      </c>
      <c r="H20" s="13">
        <v>1</v>
      </c>
      <c r="I20" s="12">
        <v>0</v>
      </c>
      <c r="J20" s="12">
        <f t="shared" si="0"/>
        <v>0</v>
      </c>
    </row>
    <row r="21" spans="2:10" ht="31.5">
      <c r="B21" s="9"/>
      <c r="C21" s="10" t="s">
        <v>21</v>
      </c>
      <c r="D21" s="11">
        <v>5</v>
      </c>
      <c r="E21" s="11">
        <v>5</v>
      </c>
      <c r="F21" s="11">
        <v>5</v>
      </c>
      <c r="G21" s="12">
        <v>0</v>
      </c>
      <c r="H21" s="12">
        <v>0</v>
      </c>
      <c r="I21" s="12">
        <v>0</v>
      </c>
      <c r="J21" s="12">
        <f t="shared" si="0"/>
        <v>5</v>
      </c>
    </row>
    <row r="22" spans="2:10" ht="15.75">
      <c r="B22" s="9"/>
      <c r="C22" s="10" t="s">
        <v>22</v>
      </c>
      <c r="D22" s="11">
        <v>0</v>
      </c>
      <c r="E22" s="11">
        <v>0</v>
      </c>
      <c r="F22" s="11">
        <v>0</v>
      </c>
      <c r="G22" s="12">
        <v>0</v>
      </c>
      <c r="H22" s="12">
        <v>0</v>
      </c>
      <c r="I22" s="12">
        <v>0</v>
      </c>
      <c r="J22" s="12">
        <f t="shared" si="0"/>
        <v>0</v>
      </c>
    </row>
    <row r="23" spans="2:10" ht="15.75">
      <c r="B23" s="9"/>
      <c r="C23" s="10" t="s">
        <v>23</v>
      </c>
      <c r="D23" s="11">
        <v>0</v>
      </c>
      <c r="E23" s="11">
        <v>0</v>
      </c>
      <c r="F23" s="11">
        <v>0</v>
      </c>
      <c r="G23" s="12">
        <v>0</v>
      </c>
      <c r="H23" s="12">
        <v>0</v>
      </c>
      <c r="I23" s="12">
        <v>0</v>
      </c>
      <c r="J23" s="12">
        <f t="shared" si="0"/>
        <v>0</v>
      </c>
    </row>
    <row r="24" spans="2:10" ht="31.5">
      <c r="B24" s="9"/>
      <c r="C24" s="10" t="s">
        <v>24</v>
      </c>
      <c r="D24" s="11">
        <v>1</v>
      </c>
      <c r="E24" s="11">
        <v>1</v>
      </c>
      <c r="F24" s="11">
        <v>1</v>
      </c>
      <c r="G24" s="12">
        <v>0</v>
      </c>
      <c r="H24" s="12">
        <v>0</v>
      </c>
      <c r="I24" s="12">
        <v>0</v>
      </c>
      <c r="J24" s="12">
        <f t="shared" si="0"/>
        <v>1</v>
      </c>
    </row>
    <row r="25" spans="2:10" s="15" customFormat="1" ht="15.75">
      <c r="B25" s="16"/>
      <c r="C25" s="17" t="s">
        <v>25</v>
      </c>
      <c r="D25" s="18">
        <f t="shared" ref="D25:I25" si="1">SUM(D15:D24)</f>
        <v>83</v>
      </c>
      <c r="E25" s="18">
        <f t="shared" si="1"/>
        <v>83</v>
      </c>
      <c r="F25" s="18">
        <f t="shared" si="1"/>
        <v>26</v>
      </c>
      <c r="G25" s="18">
        <f t="shared" si="1"/>
        <v>91</v>
      </c>
      <c r="H25" s="18">
        <f t="shared" si="1"/>
        <v>91</v>
      </c>
      <c r="I25" s="18">
        <f t="shared" si="1"/>
        <v>12</v>
      </c>
      <c r="J25" s="18">
        <f>SUM(F25+I25)</f>
        <v>38</v>
      </c>
    </row>
    <row r="26" spans="2:10" ht="15.75">
      <c r="B26" s="9"/>
      <c r="C26" s="10" t="s">
        <v>15</v>
      </c>
      <c r="D26" s="11">
        <v>91</v>
      </c>
      <c r="E26" s="11">
        <v>91</v>
      </c>
      <c r="F26" s="11">
        <v>19</v>
      </c>
      <c r="G26" s="12">
        <v>61</v>
      </c>
      <c r="H26" s="13">
        <v>61</v>
      </c>
      <c r="I26" s="12">
        <v>14</v>
      </c>
      <c r="J26" s="12">
        <f t="shared" ref="J26:J31" si="2">F26+I26</f>
        <v>33</v>
      </c>
    </row>
    <row r="27" spans="2:10" ht="31.5">
      <c r="B27" s="9"/>
      <c r="C27" s="14" t="s">
        <v>26</v>
      </c>
      <c r="D27" s="11">
        <v>30</v>
      </c>
      <c r="E27" s="11">
        <v>29</v>
      </c>
      <c r="F27" s="11">
        <v>21</v>
      </c>
      <c r="G27" s="12">
        <v>11</v>
      </c>
      <c r="H27" s="13">
        <v>11</v>
      </c>
      <c r="I27" s="12">
        <v>4</v>
      </c>
      <c r="J27" s="12">
        <f t="shared" si="2"/>
        <v>25</v>
      </c>
    </row>
    <row r="28" spans="2:10" ht="15.75">
      <c r="B28" s="9"/>
      <c r="C28" s="14" t="s">
        <v>27</v>
      </c>
      <c r="D28" s="11">
        <v>33</v>
      </c>
      <c r="E28" s="11">
        <v>32</v>
      </c>
      <c r="F28" s="11">
        <v>25</v>
      </c>
      <c r="G28" s="11">
        <v>26</v>
      </c>
      <c r="H28" s="19">
        <v>25</v>
      </c>
      <c r="I28" s="11">
        <v>18</v>
      </c>
      <c r="J28" s="11">
        <f t="shared" si="2"/>
        <v>43</v>
      </c>
    </row>
    <row r="29" spans="2:10" ht="15.75">
      <c r="B29" s="9"/>
      <c r="C29" s="14" t="s">
        <v>28</v>
      </c>
      <c r="D29" s="11">
        <v>0</v>
      </c>
      <c r="E29" s="11">
        <v>0</v>
      </c>
      <c r="F29" s="11">
        <v>0</v>
      </c>
      <c r="G29" s="12">
        <v>0</v>
      </c>
      <c r="H29" s="12">
        <v>0</v>
      </c>
      <c r="I29" s="12">
        <v>0</v>
      </c>
      <c r="J29" s="12">
        <f t="shared" si="2"/>
        <v>0</v>
      </c>
    </row>
    <row r="30" spans="2:10" ht="15.75">
      <c r="B30" s="9"/>
      <c r="C30" s="14" t="s">
        <v>29</v>
      </c>
      <c r="D30" s="11">
        <v>0</v>
      </c>
      <c r="E30" s="11">
        <v>0</v>
      </c>
      <c r="F30" s="11">
        <v>0</v>
      </c>
      <c r="G30" s="12">
        <v>0</v>
      </c>
      <c r="H30" s="12">
        <v>0</v>
      </c>
      <c r="I30" s="12">
        <v>0</v>
      </c>
      <c r="J30" s="12">
        <f t="shared" si="2"/>
        <v>0</v>
      </c>
    </row>
    <row r="31" spans="2:10" ht="15.75">
      <c r="B31" s="9"/>
      <c r="C31" s="14" t="s">
        <v>30</v>
      </c>
      <c r="D31" s="11">
        <v>7</v>
      </c>
      <c r="E31" s="11">
        <v>7</v>
      </c>
      <c r="F31" s="11">
        <v>2</v>
      </c>
      <c r="G31" s="12">
        <v>0</v>
      </c>
      <c r="H31" s="12">
        <v>0</v>
      </c>
      <c r="I31" s="12">
        <v>0</v>
      </c>
      <c r="J31" s="12">
        <f t="shared" si="2"/>
        <v>2</v>
      </c>
    </row>
    <row r="32" spans="2:10" s="15" customFormat="1" ht="15.75">
      <c r="B32" s="16"/>
      <c r="C32" s="17" t="s">
        <v>31</v>
      </c>
      <c r="D32" s="18">
        <f t="shared" ref="D32:I32" si="3">SUM(D26:D31)</f>
        <v>161</v>
      </c>
      <c r="E32" s="18">
        <f t="shared" si="3"/>
        <v>159</v>
      </c>
      <c r="F32" s="18">
        <f t="shared" si="3"/>
        <v>67</v>
      </c>
      <c r="G32" s="18">
        <f t="shared" si="3"/>
        <v>98</v>
      </c>
      <c r="H32" s="18">
        <f t="shared" si="3"/>
        <v>97</v>
      </c>
      <c r="I32" s="18">
        <f t="shared" si="3"/>
        <v>36</v>
      </c>
      <c r="J32" s="18">
        <f>SUM(F32+I32)</f>
        <v>103</v>
      </c>
    </row>
    <row r="33" spans="2:10" ht="15.75">
      <c r="B33" s="9"/>
      <c r="C33" s="10" t="s">
        <v>15</v>
      </c>
      <c r="D33" s="11">
        <v>28</v>
      </c>
      <c r="E33" s="11">
        <v>27</v>
      </c>
      <c r="F33" s="11">
        <v>4</v>
      </c>
      <c r="G33" s="12">
        <v>38</v>
      </c>
      <c r="H33" s="13">
        <v>38</v>
      </c>
      <c r="I33" s="12">
        <v>5</v>
      </c>
      <c r="J33" s="12">
        <f>F33+I33</f>
        <v>9</v>
      </c>
    </row>
    <row r="34" spans="2:10" ht="15.75">
      <c r="B34" s="9"/>
      <c r="C34" s="10" t="s">
        <v>32</v>
      </c>
      <c r="D34" s="11">
        <v>0</v>
      </c>
      <c r="E34" s="11">
        <v>0</v>
      </c>
      <c r="F34" s="11">
        <v>0</v>
      </c>
      <c r="G34" s="12">
        <v>0</v>
      </c>
      <c r="H34" s="12">
        <v>0</v>
      </c>
      <c r="I34" s="12">
        <v>0</v>
      </c>
      <c r="J34" s="12">
        <f>F34+I34</f>
        <v>0</v>
      </c>
    </row>
    <row r="35" spans="2:10" ht="15.75">
      <c r="B35" s="9"/>
      <c r="C35" s="10" t="s">
        <v>33</v>
      </c>
      <c r="D35" s="11">
        <v>3</v>
      </c>
      <c r="E35" s="11">
        <v>3</v>
      </c>
      <c r="F35" s="11">
        <v>3</v>
      </c>
      <c r="G35" s="12">
        <v>0</v>
      </c>
      <c r="H35" s="12">
        <v>0</v>
      </c>
      <c r="I35" s="12">
        <v>0</v>
      </c>
      <c r="J35" s="12">
        <f>F35+I35</f>
        <v>3</v>
      </c>
    </row>
    <row r="36" spans="2:10" ht="15.75">
      <c r="B36" s="9"/>
      <c r="C36" s="10" t="s">
        <v>34</v>
      </c>
      <c r="D36" s="11">
        <v>0</v>
      </c>
      <c r="E36" s="11">
        <v>0</v>
      </c>
      <c r="F36" s="11">
        <v>0</v>
      </c>
      <c r="G36" s="12">
        <v>0</v>
      </c>
      <c r="H36" s="12">
        <v>0</v>
      </c>
      <c r="I36" s="12">
        <v>0</v>
      </c>
      <c r="J36" s="12">
        <f>F36+I36</f>
        <v>0</v>
      </c>
    </row>
    <row r="37" spans="2:10" ht="15.75">
      <c r="B37" s="9"/>
      <c r="C37" s="10" t="s">
        <v>35</v>
      </c>
      <c r="D37" s="11">
        <v>0</v>
      </c>
      <c r="E37" s="11">
        <v>0</v>
      </c>
      <c r="F37" s="11">
        <v>0</v>
      </c>
      <c r="G37" s="12">
        <v>0</v>
      </c>
      <c r="H37" s="12">
        <v>0</v>
      </c>
      <c r="I37" s="12">
        <v>0</v>
      </c>
      <c r="J37" s="12">
        <f>F37+I37</f>
        <v>0</v>
      </c>
    </row>
    <row r="38" spans="2:10" s="15" customFormat="1" ht="15.75">
      <c r="B38" s="16"/>
      <c r="C38" s="17" t="s">
        <v>36</v>
      </c>
      <c r="D38" s="18">
        <f t="shared" ref="D38:I38" si="4">SUM(D33:D37)</f>
        <v>31</v>
      </c>
      <c r="E38" s="18">
        <f t="shared" si="4"/>
        <v>30</v>
      </c>
      <c r="F38" s="18">
        <f t="shared" si="4"/>
        <v>7</v>
      </c>
      <c r="G38" s="18">
        <f t="shared" si="4"/>
        <v>38</v>
      </c>
      <c r="H38" s="18">
        <f t="shared" si="4"/>
        <v>38</v>
      </c>
      <c r="I38" s="18">
        <f t="shared" si="4"/>
        <v>5</v>
      </c>
      <c r="J38" s="18">
        <f>SUM(F38+I38)</f>
        <v>12</v>
      </c>
    </row>
    <row r="39" spans="2:10" ht="15.75">
      <c r="B39" s="9"/>
      <c r="C39" s="10" t="s">
        <v>15</v>
      </c>
      <c r="D39" s="11">
        <v>9</v>
      </c>
      <c r="E39" s="11">
        <v>9</v>
      </c>
      <c r="F39" s="11">
        <v>4</v>
      </c>
      <c r="G39" s="12">
        <v>10</v>
      </c>
      <c r="H39" s="13">
        <v>9</v>
      </c>
      <c r="I39" s="12">
        <v>1</v>
      </c>
      <c r="J39" s="12">
        <f>F39+I39</f>
        <v>5</v>
      </c>
    </row>
    <row r="40" spans="2:10" ht="31.5">
      <c r="B40" s="9"/>
      <c r="C40" s="10" t="s">
        <v>37</v>
      </c>
      <c r="D40" s="11">
        <v>0</v>
      </c>
      <c r="E40" s="11">
        <v>0</v>
      </c>
      <c r="F40" s="11">
        <v>0</v>
      </c>
      <c r="G40" s="12">
        <v>0</v>
      </c>
      <c r="H40" s="12">
        <v>0</v>
      </c>
      <c r="I40" s="12">
        <v>0</v>
      </c>
      <c r="J40" s="12">
        <f>F40+I40</f>
        <v>0</v>
      </c>
    </row>
    <row r="41" spans="2:10" ht="31.5">
      <c r="B41" s="9"/>
      <c r="C41" s="10" t="s">
        <v>38</v>
      </c>
      <c r="D41" s="11">
        <v>1</v>
      </c>
      <c r="E41" s="11">
        <v>1</v>
      </c>
      <c r="F41" s="11">
        <v>0</v>
      </c>
      <c r="G41" s="12">
        <v>0</v>
      </c>
      <c r="H41" s="12">
        <v>0</v>
      </c>
      <c r="I41" s="12">
        <v>0</v>
      </c>
      <c r="J41" s="12">
        <f>F41+I41</f>
        <v>0</v>
      </c>
    </row>
    <row r="42" spans="2:10" ht="15.75">
      <c r="B42" s="9"/>
      <c r="C42" s="10" t="s">
        <v>39</v>
      </c>
      <c r="D42" s="11">
        <v>3</v>
      </c>
      <c r="E42" s="11">
        <v>3</v>
      </c>
      <c r="F42" s="11">
        <v>2</v>
      </c>
      <c r="G42" s="11">
        <v>1</v>
      </c>
      <c r="H42" s="19">
        <v>1</v>
      </c>
      <c r="I42" s="11">
        <v>0</v>
      </c>
      <c r="J42" s="11">
        <f>F42+I42</f>
        <v>2</v>
      </c>
    </row>
    <row r="43" spans="2:10" ht="15.75">
      <c r="B43" s="9"/>
      <c r="C43" s="10" t="s">
        <v>40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f>F43+I43</f>
        <v>0</v>
      </c>
    </row>
    <row r="44" spans="2:10" s="15" customFormat="1" ht="15.75">
      <c r="B44" s="16"/>
      <c r="C44" s="20" t="s">
        <v>41</v>
      </c>
      <c r="D44" s="18">
        <f t="shared" ref="D44:I44" si="5">SUM(D39:D43)</f>
        <v>13</v>
      </c>
      <c r="E44" s="18">
        <f t="shared" si="5"/>
        <v>13</v>
      </c>
      <c r="F44" s="18">
        <f t="shared" si="5"/>
        <v>6</v>
      </c>
      <c r="G44" s="18">
        <f t="shared" si="5"/>
        <v>11</v>
      </c>
      <c r="H44" s="18">
        <f t="shared" si="5"/>
        <v>10</v>
      </c>
      <c r="I44" s="18">
        <f t="shared" si="5"/>
        <v>1</v>
      </c>
      <c r="J44" s="18">
        <f>SUM(F44+I44)</f>
        <v>7</v>
      </c>
    </row>
    <row r="45" spans="2:10" ht="15.75">
      <c r="B45" s="9"/>
      <c r="C45" s="10" t="s">
        <v>15</v>
      </c>
      <c r="D45" s="11">
        <v>14</v>
      </c>
      <c r="E45" s="11">
        <v>14</v>
      </c>
      <c r="F45" s="11">
        <v>9</v>
      </c>
      <c r="G45" s="12">
        <v>21</v>
      </c>
      <c r="H45" s="13">
        <v>21</v>
      </c>
      <c r="I45" s="12">
        <v>11</v>
      </c>
      <c r="J45" s="12">
        <f t="shared" ref="J45:J52" si="6">F45+I45</f>
        <v>20</v>
      </c>
    </row>
    <row r="46" spans="2:10" ht="31.5">
      <c r="B46" s="9"/>
      <c r="C46" s="10" t="s">
        <v>42</v>
      </c>
      <c r="D46" s="11">
        <v>11</v>
      </c>
      <c r="E46" s="11">
        <v>11</v>
      </c>
      <c r="F46" s="11">
        <v>7</v>
      </c>
      <c r="G46" s="12">
        <v>4</v>
      </c>
      <c r="H46" s="12">
        <v>4</v>
      </c>
      <c r="I46" s="12">
        <v>4</v>
      </c>
      <c r="J46" s="12">
        <f t="shared" si="6"/>
        <v>11</v>
      </c>
    </row>
    <row r="47" spans="2:10" ht="15.75">
      <c r="B47" s="9"/>
      <c r="C47" s="10" t="s">
        <v>43</v>
      </c>
      <c r="D47" s="11">
        <v>0</v>
      </c>
      <c r="E47" s="11">
        <v>0</v>
      </c>
      <c r="F47" s="11">
        <v>0</v>
      </c>
      <c r="G47" s="12">
        <v>0</v>
      </c>
      <c r="H47" s="12">
        <v>0</v>
      </c>
      <c r="I47" s="12">
        <v>0</v>
      </c>
      <c r="J47" s="12">
        <f t="shared" si="6"/>
        <v>0</v>
      </c>
    </row>
    <row r="48" spans="2:10" ht="31.5">
      <c r="B48" s="9"/>
      <c r="C48" s="10" t="s">
        <v>44</v>
      </c>
      <c r="D48" s="11">
        <v>0</v>
      </c>
      <c r="E48" s="11">
        <v>0</v>
      </c>
      <c r="F48" s="11">
        <v>0</v>
      </c>
      <c r="G48" s="12">
        <v>0</v>
      </c>
      <c r="H48" s="12">
        <v>0</v>
      </c>
      <c r="I48" s="12">
        <v>0</v>
      </c>
      <c r="J48" s="12">
        <f t="shared" si="6"/>
        <v>0</v>
      </c>
    </row>
    <row r="49" spans="2:10" ht="15.75">
      <c r="B49" s="9"/>
      <c r="C49" s="10" t="s">
        <v>45</v>
      </c>
      <c r="D49" s="11">
        <v>0</v>
      </c>
      <c r="E49" s="11">
        <v>0</v>
      </c>
      <c r="F49" s="11">
        <v>0</v>
      </c>
      <c r="G49" s="12">
        <v>0</v>
      </c>
      <c r="H49" s="12">
        <v>0</v>
      </c>
      <c r="I49" s="12">
        <v>0</v>
      </c>
      <c r="J49" s="12">
        <f t="shared" si="6"/>
        <v>0</v>
      </c>
    </row>
    <row r="50" spans="2:10" ht="15.75">
      <c r="B50" s="9"/>
      <c r="C50" s="10" t="s">
        <v>46</v>
      </c>
      <c r="D50" s="11">
        <v>0</v>
      </c>
      <c r="E50" s="11">
        <v>0</v>
      </c>
      <c r="F50" s="11">
        <v>0</v>
      </c>
      <c r="G50" s="12">
        <v>0</v>
      </c>
      <c r="H50" s="12">
        <v>0</v>
      </c>
      <c r="I50" s="12">
        <v>0</v>
      </c>
      <c r="J50" s="12">
        <f t="shared" si="6"/>
        <v>0</v>
      </c>
    </row>
    <row r="51" spans="2:10" ht="15.75">
      <c r="B51" s="9"/>
      <c r="C51" s="10" t="s">
        <v>47</v>
      </c>
      <c r="D51" s="11">
        <v>0</v>
      </c>
      <c r="E51" s="11">
        <v>0</v>
      </c>
      <c r="F51" s="11">
        <v>0</v>
      </c>
      <c r="G51" s="12">
        <v>0</v>
      </c>
      <c r="H51" s="12">
        <v>0</v>
      </c>
      <c r="I51" s="12">
        <v>0</v>
      </c>
      <c r="J51" s="12">
        <f t="shared" si="6"/>
        <v>0</v>
      </c>
    </row>
    <row r="52" spans="2:10" ht="15.75">
      <c r="B52" s="9"/>
      <c r="C52" s="10" t="s">
        <v>48</v>
      </c>
      <c r="D52" s="11">
        <v>2</v>
      </c>
      <c r="E52" s="11">
        <v>2</v>
      </c>
      <c r="F52" s="11">
        <v>2</v>
      </c>
      <c r="G52" s="12">
        <v>0</v>
      </c>
      <c r="H52" s="12">
        <v>0</v>
      </c>
      <c r="I52" s="12">
        <v>0</v>
      </c>
      <c r="J52" s="12">
        <f t="shared" si="6"/>
        <v>2</v>
      </c>
    </row>
    <row r="53" spans="2:10" s="15" customFormat="1" ht="15.75">
      <c r="B53" s="16"/>
      <c r="C53" s="20" t="s">
        <v>49</v>
      </c>
      <c r="D53" s="18">
        <f t="shared" ref="D53:I53" si="7">SUM(D45:D52)</f>
        <v>27</v>
      </c>
      <c r="E53" s="18">
        <f t="shared" si="7"/>
        <v>27</v>
      </c>
      <c r="F53" s="18">
        <f t="shared" si="7"/>
        <v>18</v>
      </c>
      <c r="G53" s="18">
        <f t="shared" si="7"/>
        <v>25</v>
      </c>
      <c r="H53" s="18">
        <f t="shared" si="7"/>
        <v>25</v>
      </c>
      <c r="I53" s="18">
        <f t="shared" si="7"/>
        <v>15</v>
      </c>
      <c r="J53" s="18">
        <f>SUM(F53+I53)</f>
        <v>33</v>
      </c>
    </row>
    <row r="54" spans="2:10" ht="15.75">
      <c r="B54" s="9"/>
      <c r="C54" s="10" t="s">
        <v>15</v>
      </c>
      <c r="D54" s="11">
        <v>32</v>
      </c>
      <c r="E54" s="11">
        <v>30</v>
      </c>
      <c r="F54" s="11">
        <v>7</v>
      </c>
      <c r="G54" s="12">
        <v>67</v>
      </c>
      <c r="H54" s="13">
        <v>66</v>
      </c>
      <c r="I54" s="12">
        <v>78</v>
      </c>
      <c r="J54" s="12">
        <f t="shared" ref="J54:J59" si="8">F54+I54</f>
        <v>85</v>
      </c>
    </row>
    <row r="55" spans="2:10" ht="31.5">
      <c r="B55" s="9"/>
      <c r="C55" s="14" t="s">
        <v>50</v>
      </c>
      <c r="D55" s="11">
        <v>18</v>
      </c>
      <c r="E55" s="11">
        <v>18</v>
      </c>
      <c r="F55" s="11">
        <v>11</v>
      </c>
      <c r="G55" s="12">
        <v>35</v>
      </c>
      <c r="H55" s="13">
        <v>35</v>
      </c>
      <c r="I55" s="12">
        <v>18</v>
      </c>
      <c r="J55" s="12">
        <f t="shared" si="8"/>
        <v>29</v>
      </c>
    </row>
    <row r="56" spans="2:10" ht="15.75">
      <c r="B56" s="9"/>
      <c r="C56" s="14" t="s">
        <v>51</v>
      </c>
      <c r="D56" s="11">
        <v>20</v>
      </c>
      <c r="E56" s="11">
        <v>20</v>
      </c>
      <c r="F56" s="11">
        <v>20</v>
      </c>
      <c r="G56" s="12">
        <v>10</v>
      </c>
      <c r="H56" s="13">
        <v>10</v>
      </c>
      <c r="I56" s="12">
        <v>10</v>
      </c>
      <c r="J56" s="12">
        <f t="shared" si="8"/>
        <v>30</v>
      </c>
    </row>
    <row r="57" spans="2:10" ht="15.75">
      <c r="B57" s="9"/>
      <c r="C57" s="14" t="s">
        <v>52</v>
      </c>
      <c r="D57" s="11">
        <v>6</v>
      </c>
      <c r="E57" s="11">
        <v>6</v>
      </c>
      <c r="F57" s="11">
        <v>0</v>
      </c>
      <c r="G57" s="12">
        <v>12</v>
      </c>
      <c r="H57" s="13">
        <v>12</v>
      </c>
      <c r="I57" s="12">
        <v>12</v>
      </c>
      <c r="J57" s="12">
        <f t="shared" si="8"/>
        <v>12</v>
      </c>
    </row>
    <row r="58" spans="2:10" ht="15.75">
      <c r="B58" s="9"/>
      <c r="C58" s="14" t="s">
        <v>53</v>
      </c>
      <c r="D58" s="11">
        <v>5</v>
      </c>
      <c r="E58" s="11">
        <v>5</v>
      </c>
      <c r="F58" s="11">
        <v>5</v>
      </c>
      <c r="G58" s="12">
        <v>0</v>
      </c>
      <c r="H58" s="12">
        <v>0</v>
      </c>
      <c r="I58" s="12">
        <v>0</v>
      </c>
      <c r="J58" s="12">
        <f t="shared" si="8"/>
        <v>5</v>
      </c>
    </row>
    <row r="59" spans="2:10" ht="31.5" customHeight="1">
      <c r="B59" s="9"/>
      <c r="C59" s="10" t="s">
        <v>54</v>
      </c>
      <c r="D59" s="11">
        <v>28</v>
      </c>
      <c r="E59" s="11">
        <v>28</v>
      </c>
      <c r="F59" s="11">
        <v>19</v>
      </c>
      <c r="G59" s="12">
        <v>0</v>
      </c>
      <c r="H59" s="12">
        <v>0</v>
      </c>
      <c r="I59" s="12">
        <v>0</v>
      </c>
      <c r="J59" s="12">
        <f t="shared" si="8"/>
        <v>19</v>
      </c>
    </row>
    <row r="60" spans="2:10" s="15" customFormat="1" ht="15.75">
      <c r="B60" s="16"/>
      <c r="C60" s="20" t="s">
        <v>55</v>
      </c>
      <c r="D60" s="18">
        <f t="shared" ref="D60:I60" si="9">SUM(D54:D59)</f>
        <v>109</v>
      </c>
      <c r="E60" s="18">
        <f t="shared" si="9"/>
        <v>107</v>
      </c>
      <c r="F60" s="18">
        <f t="shared" si="9"/>
        <v>62</v>
      </c>
      <c r="G60" s="18">
        <f t="shared" si="9"/>
        <v>124</v>
      </c>
      <c r="H60" s="18">
        <f t="shared" si="9"/>
        <v>123</v>
      </c>
      <c r="I60" s="18">
        <f t="shared" si="9"/>
        <v>118</v>
      </c>
      <c r="J60" s="18">
        <f>SUM(F60+I60)</f>
        <v>180</v>
      </c>
    </row>
    <row r="61" spans="2:10" ht="15.75">
      <c r="B61" s="9"/>
      <c r="C61" s="10" t="s">
        <v>15</v>
      </c>
      <c r="D61" s="11">
        <v>72</v>
      </c>
      <c r="E61" s="11">
        <v>72</v>
      </c>
      <c r="F61" s="11">
        <v>11</v>
      </c>
      <c r="G61" s="12">
        <v>31</v>
      </c>
      <c r="H61" s="13">
        <v>31</v>
      </c>
      <c r="I61" s="12">
        <v>3</v>
      </c>
      <c r="J61" s="12">
        <f>F61+I61</f>
        <v>14</v>
      </c>
    </row>
    <row r="62" spans="2:10" ht="15.75">
      <c r="B62" s="9"/>
      <c r="C62" s="14" t="s">
        <v>56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f>F62+I62</f>
        <v>0</v>
      </c>
    </row>
    <row r="63" spans="2:10" ht="15.75">
      <c r="B63" s="9"/>
      <c r="C63" s="14" t="s">
        <v>57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f>F63+I63</f>
        <v>0</v>
      </c>
    </row>
    <row r="64" spans="2:10" ht="15.75">
      <c r="B64" s="9"/>
      <c r="C64" s="14" t="s">
        <v>58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f>F64+I64</f>
        <v>0</v>
      </c>
    </row>
    <row r="65" spans="2:10" s="15" customFormat="1" ht="15.75">
      <c r="B65" s="16"/>
      <c r="C65" s="20" t="s">
        <v>59</v>
      </c>
      <c r="D65" s="18">
        <f t="shared" ref="D65:I65" si="10">SUM(D61:D64)</f>
        <v>72</v>
      </c>
      <c r="E65" s="18">
        <f t="shared" si="10"/>
        <v>72</v>
      </c>
      <c r="F65" s="18">
        <f t="shared" si="10"/>
        <v>11</v>
      </c>
      <c r="G65" s="18">
        <f t="shared" si="10"/>
        <v>31</v>
      </c>
      <c r="H65" s="18">
        <f t="shared" si="10"/>
        <v>31</v>
      </c>
      <c r="I65" s="18">
        <f t="shared" si="10"/>
        <v>3</v>
      </c>
      <c r="J65" s="18">
        <f>SUM(F65+I65)</f>
        <v>14</v>
      </c>
    </row>
    <row r="66" spans="2:10" ht="15.75">
      <c r="B66" s="9"/>
      <c r="C66" s="10" t="s">
        <v>15</v>
      </c>
      <c r="D66" s="11">
        <v>55</v>
      </c>
      <c r="E66" s="11">
        <v>55</v>
      </c>
      <c r="F66" s="11">
        <v>7</v>
      </c>
      <c r="G66" s="12">
        <v>424</v>
      </c>
      <c r="H66" s="13">
        <v>424</v>
      </c>
      <c r="I66" s="12">
        <v>52</v>
      </c>
      <c r="J66" s="12">
        <f>F66+I66</f>
        <v>59</v>
      </c>
    </row>
    <row r="67" spans="2:10" ht="31.5">
      <c r="B67" s="9"/>
      <c r="C67" s="14" t="s">
        <v>60</v>
      </c>
      <c r="D67" s="11">
        <v>14</v>
      </c>
      <c r="E67" s="11">
        <v>14</v>
      </c>
      <c r="F67" s="11">
        <v>2</v>
      </c>
      <c r="G67" s="12">
        <v>130</v>
      </c>
      <c r="H67" s="13">
        <v>115</v>
      </c>
      <c r="I67" s="12">
        <v>6</v>
      </c>
      <c r="J67" s="12">
        <f>F67+I67</f>
        <v>8</v>
      </c>
    </row>
    <row r="68" spans="2:10" ht="15.75">
      <c r="B68" s="9"/>
      <c r="C68" s="10" t="s">
        <v>61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f>F68+I68</f>
        <v>0</v>
      </c>
    </row>
    <row r="69" spans="2:10" ht="15.75">
      <c r="B69" s="9"/>
      <c r="C69" s="10" t="s">
        <v>62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f>F69+I69</f>
        <v>0</v>
      </c>
    </row>
    <row r="70" spans="2:10" ht="15.75">
      <c r="B70" s="9"/>
      <c r="C70" s="10" t="s">
        <v>63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f>F70+I70</f>
        <v>0</v>
      </c>
    </row>
    <row r="71" spans="2:10" s="15" customFormat="1" ht="15.75">
      <c r="B71" s="16"/>
      <c r="C71" s="20" t="s">
        <v>64</v>
      </c>
      <c r="D71" s="18">
        <f>SUM(D66:D70)</f>
        <v>69</v>
      </c>
      <c r="E71" s="18">
        <f>SUM(E66:E70)</f>
        <v>69</v>
      </c>
      <c r="F71" s="18">
        <f>SUM(F66:F70)</f>
        <v>9</v>
      </c>
      <c r="G71" s="18">
        <f>SUM(G66:G70)</f>
        <v>554</v>
      </c>
      <c r="H71" s="18">
        <f>SUM(H66:H70)</f>
        <v>539</v>
      </c>
      <c r="I71" s="18">
        <f>I66+I67+I68+I69+I70</f>
        <v>58</v>
      </c>
      <c r="J71" s="18">
        <f>SUM(F71+I71)</f>
        <v>67</v>
      </c>
    </row>
    <row r="72" spans="2:10" ht="15.75">
      <c r="B72" s="9"/>
      <c r="C72" s="10" t="s">
        <v>15</v>
      </c>
      <c r="D72" s="11">
        <v>76</v>
      </c>
      <c r="E72" s="11">
        <v>76</v>
      </c>
      <c r="F72" s="11">
        <v>36</v>
      </c>
      <c r="G72" s="12">
        <v>250</v>
      </c>
      <c r="H72" s="13">
        <v>250</v>
      </c>
      <c r="I72" s="12">
        <v>34</v>
      </c>
      <c r="J72" s="12">
        <f t="shared" ref="J72:J81" si="11">F72+I72</f>
        <v>70</v>
      </c>
    </row>
    <row r="73" spans="2:10" ht="31.5">
      <c r="B73" s="9"/>
      <c r="C73" s="10" t="s">
        <v>65</v>
      </c>
      <c r="D73" s="11">
        <v>9</v>
      </c>
      <c r="E73" s="11">
        <v>9</v>
      </c>
      <c r="F73" s="11">
        <v>5</v>
      </c>
      <c r="G73" s="12">
        <v>22</v>
      </c>
      <c r="H73" s="13">
        <v>22</v>
      </c>
      <c r="I73" s="12">
        <v>14</v>
      </c>
      <c r="J73" s="12">
        <f t="shared" si="11"/>
        <v>19</v>
      </c>
    </row>
    <row r="74" spans="2:10" ht="15.75">
      <c r="B74" s="9"/>
      <c r="C74" s="10" t="s">
        <v>66</v>
      </c>
      <c r="D74" s="11">
        <v>3</v>
      </c>
      <c r="E74" s="11">
        <v>3</v>
      </c>
      <c r="F74" s="11">
        <v>3</v>
      </c>
      <c r="G74" s="11">
        <v>0</v>
      </c>
      <c r="H74" s="11">
        <v>0</v>
      </c>
      <c r="I74" s="11">
        <v>0</v>
      </c>
      <c r="J74" s="11">
        <f t="shared" si="11"/>
        <v>3</v>
      </c>
    </row>
    <row r="75" spans="2:10" ht="15.75">
      <c r="B75" s="9"/>
      <c r="C75" s="10" t="s">
        <v>67</v>
      </c>
      <c r="D75" s="11">
        <v>21</v>
      </c>
      <c r="E75" s="11">
        <v>21</v>
      </c>
      <c r="F75" s="11">
        <v>6</v>
      </c>
      <c r="G75" s="12">
        <v>41</v>
      </c>
      <c r="H75" s="13">
        <v>41</v>
      </c>
      <c r="I75" s="12">
        <v>11</v>
      </c>
      <c r="J75" s="12">
        <f t="shared" si="11"/>
        <v>17</v>
      </c>
    </row>
    <row r="76" spans="2:10" ht="15.75">
      <c r="B76" s="9"/>
      <c r="C76" s="10" t="s">
        <v>68</v>
      </c>
      <c r="D76" s="11">
        <v>2</v>
      </c>
      <c r="E76" s="11">
        <v>2</v>
      </c>
      <c r="F76" s="11">
        <v>0</v>
      </c>
      <c r="G76" s="11">
        <v>8</v>
      </c>
      <c r="H76" s="19">
        <v>8</v>
      </c>
      <c r="I76" s="11">
        <v>1</v>
      </c>
      <c r="J76" s="11">
        <f t="shared" si="11"/>
        <v>1</v>
      </c>
    </row>
    <row r="77" spans="2:10" ht="15.75">
      <c r="B77" s="9"/>
      <c r="C77" s="10" t="s">
        <v>69</v>
      </c>
      <c r="D77" s="11">
        <v>0</v>
      </c>
      <c r="E77" s="11">
        <v>0</v>
      </c>
      <c r="F77" s="11">
        <v>0</v>
      </c>
      <c r="G77" s="12">
        <v>1</v>
      </c>
      <c r="H77" s="12">
        <v>1</v>
      </c>
      <c r="I77" s="12">
        <v>1</v>
      </c>
      <c r="J77" s="12">
        <f t="shared" si="11"/>
        <v>1</v>
      </c>
    </row>
    <row r="78" spans="2:10" ht="15.75">
      <c r="B78" s="9"/>
      <c r="C78" s="10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f t="shared" si="11"/>
        <v>0</v>
      </c>
    </row>
    <row r="79" spans="2:10" ht="15.75">
      <c r="B79" s="9"/>
      <c r="C79" s="10" t="s">
        <v>71</v>
      </c>
      <c r="D79" s="11">
        <v>0</v>
      </c>
      <c r="E79" s="11">
        <v>0</v>
      </c>
      <c r="F79" s="11">
        <v>0</v>
      </c>
      <c r="G79" s="11">
        <v>3</v>
      </c>
      <c r="H79" s="11">
        <v>3</v>
      </c>
      <c r="I79" s="11">
        <v>0</v>
      </c>
      <c r="J79" s="11">
        <f t="shared" si="11"/>
        <v>0</v>
      </c>
    </row>
    <row r="80" spans="2:10" ht="15.75">
      <c r="B80" s="9"/>
      <c r="C80" s="10" t="s">
        <v>72</v>
      </c>
      <c r="D80" s="11">
        <v>0</v>
      </c>
      <c r="E80" s="11">
        <v>0</v>
      </c>
      <c r="F80" s="11">
        <v>0</v>
      </c>
      <c r="G80" s="12">
        <v>4</v>
      </c>
      <c r="H80" s="12">
        <v>4</v>
      </c>
      <c r="I80" s="12">
        <v>2</v>
      </c>
      <c r="J80" s="12">
        <f t="shared" si="11"/>
        <v>2</v>
      </c>
    </row>
    <row r="81" spans="2:10" ht="15.75">
      <c r="B81" s="9"/>
      <c r="C81" s="10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f t="shared" si="11"/>
        <v>0</v>
      </c>
    </row>
    <row r="82" spans="2:10" s="15" customFormat="1" ht="15.75">
      <c r="B82" s="16"/>
      <c r="C82" s="21" t="s">
        <v>74</v>
      </c>
      <c r="D82" s="18">
        <f>SUM(D72:D81)</f>
        <v>111</v>
      </c>
      <c r="E82" s="18">
        <f>SUM(E72:E81)</f>
        <v>111</v>
      </c>
      <c r="F82" s="18">
        <f>SUM(F72:F81)</f>
        <v>50</v>
      </c>
      <c r="G82" s="18">
        <f>SUM(G72:G81)</f>
        <v>329</v>
      </c>
      <c r="H82" s="18">
        <f>SUM(H72:H81)</f>
        <v>329</v>
      </c>
      <c r="I82" s="18">
        <f>I72+I73+I74+I75+I76+I77+I78+I79+I80</f>
        <v>63</v>
      </c>
      <c r="J82" s="18">
        <f>SUM(F82+I82)</f>
        <v>113</v>
      </c>
    </row>
    <row r="83" spans="2:10" ht="15.75">
      <c r="B83" s="9"/>
      <c r="C83" s="10" t="s">
        <v>15</v>
      </c>
      <c r="D83" s="11">
        <v>25</v>
      </c>
      <c r="E83" s="11">
        <v>25</v>
      </c>
      <c r="F83" s="11">
        <v>0</v>
      </c>
      <c r="G83" s="12">
        <v>15</v>
      </c>
      <c r="H83" s="13">
        <v>14</v>
      </c>
      <c r="I83" s="12">
        <v>1</v>
      </c>
      <c r="J83" s="12">
        <f t="shared" ref="J83:J89" si="12">F83+I83</f>
        <v>1</v>
      </c>
    </row>
    <row r="84" spans="2:10" ht="31.5">
      <c r="B84" s="9"/>
      <c r="C84" s="14" t="s">
        <v>75</v>
      </c>
      <c r="D84" s="11">
        <v>8</v>
      </c>
      <c r="E84" s="11">
        <v>8</v>
      </c>
      <c r="F84" s="11">
        <v>3</v>
      </c>
      <c r="G84" s="12">
        <v>4</v>
      </c>
      <c r="H84" s="13">
        <v>4</v>
      </c>
      <c r="I84" s="12">
        <v>2</v>
      </c>
      <c r="J84" s="12">
        <f t="shared" si="12"/>
        <v>5</v>
      </c>
    </row>
    <row r="85" spans="2:10" ht="15.75">
      <c r="B85" s="9"/>
      <c r="C85" s="10" t="s">
        <v>32</v>
      </c>
      <c r="D85" s="11">
        <v>0</v>
      </c>
      <c r="E85" s="11">
        <v>0</v>
      </c>
      <c r="F85" s="11">
        <v>0</v>
      </c>
      <c r="G85" s="12">
        <v>6</v>
      </c>
      <c r="H85" s="13">
        <v>6</v>
      </c>
      <c r="I85" s="12">
        <v>0</v>
      </c>
      <c r="J85" s="12">
        <f t="shared" si="12"/>
        <v>0</v>
      </c>
    </row>
    <row r="86" spans="2:10" ht="15.75">
      <c r="B86" s="9"/>
      <c r="C86" s="10" t="s">
        <v>76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f t="shared" si="12"/>
        <v>0</v>
      </c>
    </row>
    <row r="87" spans="2:10" ht="15.75">
      <c r="B87" s="9"/>
      <c r="C87" s="10" t="s">
        <v>77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f t="shared" si="12"/>
        <v>0</v>
      </c>
    </row>
    <row r="88" spans="2:10" ht="15.75">
      <c r="B88" s="9"/>
      <c r="C88" s="10" t="s">
        <v>78</v>
      </c>
      <c r="D88" s="11">
        <v>4</v>
      </c>
      <c r="E88" s="11">
        <v>4</v>
      </c>
      <c r="F88" s="11">
        <v>0</v>
      </c>
      <c r="G88" s="11">
        <v>0</v>
      </c>
      <c r="H88" s="11">
        <v>0</v>
      </c>
      <c r="I88" s="11">
        <v>0</v>
      </c>
      <c r="J88" s="11">
        <f t="shared" si="12"/>
        <v>0</v>
      </c>
    </row>
    <row r="89" spans="2:10" ht="15.75">
      <c r="B89" s="9"/>
      <c r="C89" s="10" t="s">
        <v>79</v>
      </c>
      <c r="D89" s="11">
        <v>2</v>
      </c>
      <c r="E89" s="11">
        <v>2</v>
      </c>
      <c r="F89" s="11">
        <v>2</v>
      </c>
      <c r="G89" s="11">
        <v>3</v>
      </c>
      <c r="H89" s="19">
        <v>3</v>
      </c>
      <c r="I89" s="11">
        <v>1</v>
      </c>
      <c r="J89" s="11">
        <f t="shared" si="12"/>
        <v>3</v>
      </c>
    </row>
    <row r="90" spans="2:10" s="15" customFormat="1" ht="15.75">
      <c r="B90" s="16"/>
      <c r="C90" s="21" t="s">
        <v>80</v>
      </c>
      <c r="D90" s="18">
        <f t="shared" ref="D90:I90" si="13">SUM(D83:D89)</f>
        <v>39</v>
      </c>
      <c r="E90" s="18">
        <f t="shared" si="13"/>
        <v>39</v>
      </c>
      <c r="F90" s="18">
        <f t="shared" si="13"/>
        <v>5</v>
      </c>
      <c r="G90" s="18">
        <f t="shared" si="13"/>
        <v>28</v>
      </c>
      <c r="H90" s="18">
        <f t="shared" si="13"/>
        <v>27</v>
      </c>
      <c r="I90" s="18">
        <f t="shared" si="13"/>
        <v>4</v>
      </c>
      <c r="J90" s="18">
        <f>SUM(F90+I90)</f>
        <v>9</v>
      </c>
    </row>
    <row r="91" spans="2:10" ht="15.75">
      <c r="B91" s="9"/>
      <c r="C91" s="10" t="s">
        <v>15</v>
      </c>
      <c r="D91" s="11">
        <v>18</v>
      </c>
      <c r="E91" s="11">
        <v>18</v>
      </c>
      <c r="F91" s="11">
        <v>9</v>
      </c>
      <c r="G91" s="12">
        <v>117</v>
      </c>
      <c r="H91" s="13">
        <v>117</v>
      </c>
      <c r="I91" s="12">
        <v>46</v>
      </c>
      <c r="J91" s="12">
        <f t="shared" ref="J91:J96" si="14">F91+I91</f>
        <v>55</v>
      </c>
    </row>
    <row r="92" spans="2:10" ht="15.75">
      <c r="B92" s="9"/>
      <c r="C92" s="10" t="s">
        <v>81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f t="shared" si="14"/>
        <v>0</v>
      </c>
    </row>
    <row r="93" spans="2:10" ht="15.75">
      <c r="B93" s="9"/>
      <c r="C93" s="10" t="s">
        <v>82</v>
      </c>
      <c r="D93" s="11">
        <v>4</v>
      </c>
      <c r="E93" s="11">
        <v>4</v>
      </c>
      <c r="F93" s="11">
        <v>1</v>
      </c>
      <c r="G93" s="11">
        <v>0</v>
      </c>
      <c r="H93" s="11">
        <v>0</v>
      </c>
      <c r="I93" s="11">
        <v>0</v>
      </c>
      <c r="J93" s="11">
        <f t="shared" si="14"/>
        <v>1</v>
      </c>
    </row>
    <row r="94" spans="2:10" ht="33.75" customHeight="1">
      <c r="B94" s="9"/>
      <c r="C94" s="10" t="s">
        <v>83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f t="shared" si="14"/>
        <v>0</v>
      </c>
    </row>
    <row r="95" spans="2:10" ht="15.75" customHeight="1">
      <c r="B95" s="9"/>
      <c r="C95" s="10" t="s">
        <v>84</v>
      </c>
      <c r="D95" s="11">
        <v>2</v>
      </c>
      <c r="E95" s="11">
        <v>2</v>
      </c>
      <c r="F95" s="11">
        <v>2</v>
      </c>
      <c r="G95" s="11">
        <v>1</v>
      </c>
      <c r="H95" s="19">
        <v>1</v>
      </c>
      <c r="I95" s="11">
        <v>0</v>
      </c>
      <c r="J95" s="11">
        <f t="shared" si="14"/>
        <v>2</v>
      </c>
    </row>
    <row r="96" spans="2:10" ht="15.75" customHeight="1">
      <c r="B96" s="9"/>
      <c r="C96" s="10" t="s">
        <v>85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f t="shared" si="14"/>
        <v>0</v>
      </c>
    </row>
    <row r="97" spans="2:10" s="15" customFormat="1" ht="15.75">
      <c r="B97" s="16"/>
      <c r="C97" s="20" t="s">
        <v>86</v>
      </c>
      <c r="D97" s="18">
        <f>SUM(D91:D96)</f>
        <v>24</v>
      </c>
      <c r="E97" s="18">
        <f>SUM(E91:E96)</f>
        <v>24</v>
      </c>
      <c r="F97" s="18">
        <f>SUM(F91:F96)</f>
        <v>12</v>
      </c>
      <c r="G97" s="18">
        <f>SUM(G91:G96)</f>
        <v>118</v>
      </c>
      <c r="H97" s="18">
        <f>SUM(H91:H96)</f>
        <v>118</v>
      </c>
      <c r="I97" s="18">
        <f>I91+I92+I93+I94+I95+I96</f>
        <v>46</v>
      </c>
      <c r="J97" s="18">
        <f>SUM(F97+I97)</f>
        <v>58</v>
      </c>
    </row>
    <row r="98" spans="2:10" ht="15.75">
      <c r="B98" s="9"/>
      <c r="C98" s="10" t="s">
        <v>15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 t="shared" ref="J98:J107" si="15">F98+I98</f>
        <v>0</v>
      </c>
    </row>
    <row r="99" spans="2:10" ht="31.5">
      <c r="B99" s="9"/>
      <c r="C99" s="14" t="s">
        <v>87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f t="shared" si="15"/>
        <v>0</v>
      </c>
    </row>
    <row r="100" spans="2:10" ht="31.5">
      <c r="B100" s="9"/>
      <c r="C100" s="10" t="s">
        <v>88</v>
      </c>
      <c r="D100" s="11">
        <v>1</v>
      </c>
      <c r="E100" s="11">
        <v>1</v>
      </c>
      <c r="F100" s="11">
        <v>0</v>
      </c>
      <c r="G100" s="11">
        <v>0</v>
      </c>
      <c r="H100" s="11">
        <v>0</v>
      </c>
      <c r="I100" s="11">
        <v>0</v>
      </c>
      <c r="J100" s="11">
        <f t="shared" si="15"/>
        <v>0</v>
      </c>
    </row>
    <row r="101" spans="2:10" ht="31.5">
      <c r="B101" s="9"/>
      <c r="C101" s="10" t="s">
        <v>89</v>
      </c>
      <c r="D101" s="11">
        <v>2</v>
      </c>
      <c r="E101" s="11">
        <v>2</v>
      </c>
      <c r="F101" s="11">
        <v>2</v>
      </c>
      <c r="G101" s="12">
        <v>4</v>
      </c>
      <c r="H101" s="13">
        <v>4</v>
      </c>
      <c r="I101" s="12">
        <v>4</v>
      </c>
      <c r="J101" s="12">
        <f t="shared" si="15"/>
        <v>6</v>
      </c>
    </row>
    <row r="102" spans="2:10" ht="15.75">
      <c r="B102" s="9"/>
      <c r="C102" s="10" t="s">
        <v>90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f t="shared" si="15"/>
        <v>0</v>
      </c>
    </row>
    <row r="103" spans="2:10" ht="15.75">
      <c r="B103" s="9"/>
      <c r="C103" s="10" t="s">
        <v>91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f t="shared" si="15"/>
        <v>0</v>
      </c>
    </row>
    <row r="104" spans="2:10" ht="31.5">
      <c r="B104" s="9"/>
      <c r="C104" s="10" t="s">
        <v>37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f t="shared" si="15"/>
        <v>0</v>
      </c>
    </row>
    <row r="105" spans="2:10" ht="31.5">
      <c r="B105" s="9"/>
      <c r="C105" s="10" t="s">
        <v>92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f t="shared" si="15"/>
        <v>0</v>
      </c>
    </row>
    <row r="106" spans="2:10" ht="31.5">
      <c r="B106" s="9"/>
      <c r="C106" s="10" t="s">
        <v>93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 t="shared" si="15"/>
        <v>0</v>
      </c>
    </row>
    <row r="107" spans="2:10" ht="15.75">
      <c r="B107" s="9"/>
      <c r="C107" s="10" t="s">
        <v>63</v>
      </c>
      <c r="D107" s="11">
        <v>0</v>
      </c>
      <c r="E107" s="11">
        <v>0</v>
      </c>
      <c r="F107" s="11">
        <v>0</v>
      </c>
      <c r="G107" s="11">
        <v>1</v>
      </c>
      <c r="H107" s="19">
        <v>1</v>
      </c>
      <c r="I107" s="11">
        <v>1</v>
      </c>
      <c r="J107" s="11">
        <f t="shared" si="15"/>
        <v>1</v>
      </c>
    </row>
    <row r="108" spans="2:10" s="15" customFormat="1" ht="15.75">
      <c r="B108" s="16"/>
      <c r="C108" s="21" t="s">
        <v>94</v>
      </c>
      <c r="D108" s="18">
        <f>SUM(D98:D107)</f>
        <v>3</v>
      </c>
      <c r="E108" s="18">
        <f>SUM(E98:E107)</f>
        <v>3</v>
      </c>
      <c r="F108" s="18">
        <f>SUM(F98:F107)</f>
        <v>2</v>
      </c>
      <c r="G108" s="18">
        <f>SUM(G98:G107)</f>
        <v>5</v>
      </c>
      <c r="H108" s="18">
        <f>SUM(H98:H107)</f>
        <v>5</v>
      </c>
      <c r="I108" s="18">
        <f>I98+I99+I100+I101+I102+I103+I104+I105+I106+I107</f>
        <v>5</v>
      </c>
      <c r="J108" s="18">
        <f>SUM(F108+I108)</f>
        <v>7</v>
      </c>
    </row>
    <row r="109" spans="2:10" s="15" customFormat="1" ht="15.75">
      <c r="B109" s="22"/>
      <c r="C109" s="23" t="s">
        <v>15</v>
      </c>
      <c r="D109" s="11">
        <v>150</v>
      </c>
      <c r="E109" s="11">
        <v>147</v>
      </c>
      <c r="F109" s="11">
        <v>54</v>
      </c>
      <c r="G109" s="11">
        <v>111</v>
      </c>
      <c r="H109" s="19">
        <v>110</v>
      </c>
      <c r="I109" s="11">
        <v>27</v>
      </c>
      <c r="J109" s="11">
        <f t="shared" ref="J109:J115" si="16">F109+I109</f>
        <v>81</v>
      </c>
    </row>
    <row r="110" spans="2:10" s="15" customFormat="1" ht="15.75">
      <c r="B110" s="22"/>
      <c r="C110" s="10" t="s">
        <v>95</v>
      </c>
      <c r="D110" s="11">
        <v>22</v>
      </c>
      <c r="E110" s="11">
        <v>22</v>
      </c>
      <c r="F110" s="11">
        <v>10</v>
      </c>
      <c r="G110" s="11">
        <v>22</v>
      </c>
      <c r="H110" s="19">
        <v>22</v>
      </c>
      <c r="I110" s="11">
        <v>8</v>
      </c>
      <c r="J110" s="11">
        <f t="shared" si="16"/>
        <v>18</v>
      </c>
    </row>
    <row r="111" spans="2:10" s="15" customFormat="1" ht="15.75">
      <c r="B111" s="22"/>
      <c r="C111" s="10" t="s">
        <v>96</v>
      </c>
      <c r="D111" s="11">
        <v>34</v>
      </c>
      <c r="E111" s="11">
        <v>34</v>
      </c>
      <c r="F111" s="11">
        <v>14</v>
      </c>
      <c r="G111" s="11">
        <v>53</v>
      </c>
      <c r="H111" s="19">
        <v>50</v>
      </c>
      <c r="I111" s="11">
        <v>11</v>
      </c>
      <c r="J111" s="11">
        <f t="shared" si="16"/>
        <v>25</v>
      </c>
    </row>
    <row r="112" spans="2:10" s="15" customFormat="1" ht="15.75">
      <c r="B112" s="22"/>
      <c r="C112" s="10" t="s">
        <v>97</v>
      </c>
      <c r="D112" s="11">
        <v>5</v>
      </c>
      <c r="E112" s="11">
        <v>5</v>
      </c>
      <c r="F112" s="11">
        <v>3</v>
      </c>
      <c r="G112" s="11">
        <v>18</v>
      </c>
      <c r="H112" s="19">
        <v>18</v>
      </c>
      <c r="I112" s="11">
        <v>0</v>
      </c>
      <c r="J112" s="11">
        <f t="shared" si="16"/>
        <v>3</v>
      </c>
    </row>
    <row r="113" spans="2:10" s="15" customFormat="1" ht="15.75">
      <c r="B113" s="22"/>
      <c r="C113" s="10" t="s">
        <v>98</v>
      </c>
      <c r="D113" s="11">
        <v>10</v>
      </c>
      <c r="E113" s="11">
        <v>10</v>
      </c>
      <c r="F113" s="11">
        <v>3</v>
      </c>
      <c r="G113" s="11">
        <v>8</v>
      </c>
      <c r="H113" s="19">
        <v>8</v>
      </c>
      <c r="I113" s="11">
        <v>3</v>
      </c>
      <c r="J113" s="11">
        <f t="shared" si="16"/>
        <v>6</v>
      </c>
    </row>
    <row r="114" spans="2:10" s="15" customFormat="1" ht="15.75">
      <c r="B114" s="22"/>
      <c r="C114" s="10" t="s">
        <v>99</v>
      </c>
      <c r="D114" s="11">
        <v>10</v>
      </c>
      <c r="E114" s="11">
        <v>10</v>
      </c>
      <c r="F114" s="11">
        <v>0</v>
      </c>
      <c r="G114" s="11">
        <v>0</v>
      </c>
      <c r="H114" s="19">
        <v>0</v>
      </c>
      <c r="I114" s="11">
        <v>0</v>
      </c>
      <c r="J114" s="11">
        <f t="shared" si="16"/>
        <v>0</v>
      </c>
    </row>
    <row r="115" spans="2:10" ht="15.75">
      <c r="B115" s="9"/>
      <c r="C115" s="10" t="s">
        <v>100</v>
      </c>
      <c r="D115" s="11">
        <v>17</v>
      </c>
      <c r="E115" s="11">
        <v>17</v>
      </c>
      <c r="F115" s="11">
        <v>11</v>
      </c>
      <c r="G115" s="12">
        <v>1</v>
      </c>
      <c r="H115" s="13">
        <v>1</v>
      </c>
      <c r="I115" s="12">
        <v>0</v>
      </c>
      <c r="J115" s="12">
        <f t="shared" si="16"/>
        <v>11</v>
      </c>
    </row>
    <row r="116" spans="2:10" s="15" customFormat="1" ht="15.75">
      <c r="B116" s="16"/>
      <c r="C116" s="21" t="s">
        <v>101</v>
      </c>
      <c r="D116" s="18">
        <f t="shared" ref="D116:I116" si="17">SUM(D109:D115)</f>
        <v>248</v>
      </c>
      <c r="E116" s="18">
        <f t="shared" si="17"/>
        <v>245</v>
      </c>
      <c r="F116" s="18">
        <f t="shared" si="17"/>
        <v>95</v>
      </c>
      <c r="G116" s="18">
        <f t="shared" si="17"/>
        <v>213</v>
      </c>
      <c r="H116" s="18">
        <f t="shared" si="17"/>
        <v>209</v>
      </c>
      <c r="I116" s="18">
        <f t="shared" si="17"/>
        <v>49</v>
      </c>
      <c r="J116" s="18">
        <f>SUM(F116+I116)</f>
        <v>144</v>
      </c>
    </row>
    <row r="117" spans="2:10" ht="15.75">
      <c r="B117" s="9"/>
      <c r="C117" s="10" t="s">
        <v>15</v>
      </c>
      <c r="D117" s="11">
        <v>3</v>
      </c>
      <c r="E117" s="11">
        <v>3</v>
      </c>
      <c r="F117" s="11">
        <v>3</v>
      </c>
      <c r="G117" s="12">
        <v>3</v>
      </c>
      <c r="H117" s="13">
        <v>3</v>
      </c>
      <c r="I117" s="12">
        <v>1</v>
      </c>
      <c r="J117" s="12">
        <f>F117+I117</f>
        <v>4</v>
      </c>
    </row>
    <row r="118" spans="2:10" ht="15.75">
      <c r="B118" s="9"/>
      <c r="C118" s="10" t="s">
        <v>102</v>
      </c>
      <c r="D118" s="11">
        <v>16</v>
      </c>
      <c r="E118" s="11">
        <v>16</v>
      </c>
      <c r="F118" s="11">
        <v>16</v>
      </c>
      <c r="G118" s="12">
        <v>8</v>
      </c>
      <c r="H118" s="13">
        <v>7</v>
      </c>
      <c r="I118" s="12">
        <v>2</v>
      </c>
      <c r="J118" s="12">
        <f>F118+I118</f>
        <v>18</v>
      </c>
    </row>
    <row r="119" spans="2:10" ht="15.75">
      <c r="B119" s="9"/>
      <c r="C119" s="10" t="s">
        <v>103</v>
      </c>
      <c r="D119" s="11">
        <v>0</v>
      </c>
      <c r="E119" s="11">
        <v>0</v>
      </c>
      <c r="F119" s="11">
        <v>0</v>
      </c>
      <c r="G119" s="19">
        <v>0</v>
      </c>
      <c r="H119" s="19">
        <v>0</v>
      </c>
      <c r="I119" s="19">
        <v>0</v>
      </c>
      <c r="J119" s="19">
        <f>F119+I119</f>
        <v>0</v>
      </c>
    </row>
    <row r="120" spans="2:10" ht="15.75">
      <c r="B120" s="9"/>
      <c r="C120" s="10" t="s">
        <v>104</v>
      </c>
      <c r="D120" s="11">
        <v>0</v>
      </c>
      <c r="E120" s="11">
        <v>0</v>
      </c>
      <c r="F120" s="11">
        <v>0</v>
      </c>
      <c r="G120" s="19">
        <v>0</v>
      </c>
      <c r="H120" s="19">
        <v>0</v>
      </c>
      <c r="I120" s="19">
        <v>0</v>
      </c>
      <c r="J120" s="19">
        <f>F120+I120</f>
        <v>0</v>
      </c>
    </row>
    <row r="121" spans="2:10" ht="15.75">
      <c r="B121" s="9"/>
      <c r="C121" s="10" t="s">
        <v>77</v>
      </c>
      <c r="D121" s="11">
        <v>0</v>
      </c>
      <c r="E121" s="11">
        <v>0</v>
      </c>
      <c r="F121" s="11">
        <v>0</v>
      </c>
      <c r="G121" s="19">
        <v>0</v>
      </c>
      <c r="H121" s="19">
        <v>0</v>
      </c>
      <c r="I121" s="19">
        <v>0</v>
      </c>
      <c r="J121" s="19">
        <f>F121+I121</f>
        <v>0</v>
      </c>
    </row>
    <row r="122" spans="2:10" s="15" customFormat="1" ht="15.75">
      <c r="B122" s="16"/>
      <c r="C122" s="21" t="s">
        <v>105</v>
      </c>
      <c r="D122" s="18">
        <f>SUM(D117:D121)</f>
        <v>19</v>
      </c>
      <c r="E122" s="18">
        <f>SUM(E117:E121)</f>
        <v>19</v>
      </c>
      <c r="F122" s="18">
        <f>SUM(F117:F121)</f>
        <v>19</v>
      </c>
      <c r="G122" s="18">
        <f>SUM(G117:G121)</f>
        <v>11</v>
      </c>
      <c r="H122" s="18">
        <f>SUM(H117:H121)</f>
        <v>10</v>
      </c>
      <c r="I122" s="18">
        <f>I117+I118+I119+I120+I121</f>
        <v>3</v>
      </c>
      <c r="J122" s="18">
        <f>SUM(F122+I122)</f>
        <v>22</v>
      </c>
    </row>
    <row r="123" spans="2:10" ht="15.75">
      <c r="B123" s="9"/>
      <c r="C123" s="10" t="s">
        <v>15</v>
      </c>
      <c r="D123" s="11">
        <v>224</v>
      </c>
      <c r="E123" s="11">
        <v>224</v>
      </c>
      <c r="F123" s="11">
        <v>40</v>
      </c>
      <c r="G123" s="12">
        <v>142</v>
      </c>
      <c r="H123" s="13">
        <v>142</v>
      </c>
      <c r="I123" s="12">
        <v>31</v>
      </c>
      <c r="J123" s="12">
        <f>F123+I123</f>
        <v>71</v>
      </c>
    </row>
    <row r="124" spans="2:10" ht="15.75">
      <c r="B124" s="9"/>
      <c r="C124" s="10" t="s">
        <v>106</v>
      </c>
      <c r="D124" s="11">
        <v>23</v>
      </c>
      <c r="E124" s="11">
        <v>23</v>
      </c>
      <c r="F124" s="11">
        <v>9</v>
      </c>
      <c r="G124" s="12">
        <v>10</v>
      </c>
      <c r="H124" s="13">
        <v>10</v>
      </c>
      <c r="I124" s="12">
        <v>4</v>
      </c>
      <c r="J124" s="12">
        <f>F124+I124</f>
        <v>13</v>
      </c>
    </row>
    <row r="125" spans="2:10" ht="31.5">
      <c r="B125" s="9"/>
      <c r="C125" s="10" t="s">
        <v>107</v>
      </c>
      <c r="D125" s="11">
        <v>16</v>
      </c>
      <c r="E125" s="11">
        <v>16</v>
      </c>
      <c r="F125" s="11">
        <v>7</v>
      </c>
      <c r="G125" s="12">
        <v>20</v>
      </c>
      <c r="H125" s="13">
        <v>20</v>
      </c>
      <c r="I125" s="12">
        <v>6</v>
      </c>
      <c r="J125" s="12">
        <f>F125+I125</f>
        <v>13</v>
      </c>
    </row>
    <row r="126" spans="2:10" ht="15.75">
      <c r="B126" s="9"/>
      <c r="C126" s="10" t="s">
        <v>108</v>
      </c>
      <c r="D126" s="11">
        <v>17</v>
      </c>
      <c r="E126" s="11">
        <v>17</v>
      </c>
      <c r="F126" s="11">
        <v>0</v>
      </c>
      <c r="G126" s="11">
        <v>5</v>
      </c>
      <c r="H126" s="19">
        <v>5</v>
      </c>
      <c r="I126" s="11">
        <v>0</v>
      </c>
      <c r="J126" s="11">
        <f>F126+I126</f>
        <v>0</v>
      </c>
    </row>
    <row r="127" spans="2:10" s="15" customFormat="1" ht="15.75">
      <c r="B127" s="16"/>
      <c r="C127" s="21" t="s">
        <v>109</v>
      </c>
      <c r="D127" s="18">
        <f>SUM(D123:D126)</f>
        <v>280</v>
      </c>
      <c r="E127" s="18">
        <f>SUM(E123:E126)</f>
        <v>280</v>
      </c>
      <c r="F127" s="18">
        <f>SUM(F123:F126)</f>
        <v>56</v>
      </c>
      <c r="G127" s="18">
        <f>SUM(G123:G126)</f>
        <v>177</v>
      </c>
      <c r="H127" s="18">
        <f>SUM(H123:H126)</f>
        <v>177</v>
      </c>
      <c r="I127" s="18">
        <f>I123+I124+I125+I126</f>
        <v>41</v>
      </c>
      <c r="J127" s="18">
        <f>SUM(F127+I127)</f>
        <v>97</v>
      </c>
    </row>
    <row r="128" spans="2:10" ht="15.75">
      <c r="B128" s="9"/>
      <c r="C128" s="10" t="s">
        <v>15</v>
      </c>
      <c r="D128" s="11">
        <v>108</v>
      </c>
      <c r="E128" s="11">
        <v>108</v>
      </c>
      <c r="F128" s="11">
        <v>31</v>
      </c>
      <c r="G128" s="12">
        <v>130</v>
      </c>
      <c r="H128" s="13">
        <v>130</v>
      </c>
      <c r="I128" s="12">
        <v>23</v>
      </c>
      <c r="J128" s="12">
        <f>F128+I128</f>
        <v>54</v>
      </c>
    </row>
    <row r="129" spans="2:10" ht="15.75">
      <c r="B129" s="9"/>
      <c r="C129" s="14" t="s">
        <v>110</v>
      </c>
      <c r="D129" s="11">
        <v>19</v>
      </c>
      <c r="E129" s="11">
        <v>19</v>
      </c>
      <c r="F129" s="11">
        <v>11</v>
      </c>
      <c r="G129" s="12">
        <v>14</v>
      </c>
      <c r="H129" s="13">
        <v>14</v>
      </c>
      <c r="I129" s="12">
        <v>7</v>
      </c>
      <c r="J129" s="12">
        <f>F129+I129</f>
        <v>18</v>
      </c>
    </row>
    <row r="130" spans="2:10" ht="15.75">
      <c r="B130" s="9"/>
      <c r="C130" s="10" t="s">
        <v>111</v>
      </c>
      <c r="D130" s="11">
        <v>8</v>
      </c>
      <c r="E130" s="11">
        <v>7</v>
      </c>
      <c r="F130" s="11">
        <v>3</v>
      </c>
      <c r="G130" s="12">
        <v>14</v>
      </c>
      <c r="H130" s="13">
        <v>14</v>
      </c>
      <c r="I130" s="12">
        <v>7</v>
      </c>
      <c r="J130" s="12">
        <f>F130+I130</f>
        <v>10</v>
      </c>
    </row>
    <row r="131" spans="2:10" s="15" customFormat="1" ht="15.75">
      <c r="B131" s="16"/>
      <c r="C131" s="21" t="s">
        <v>112</v>
      </c>
      <c r="D131" s="18">
        <f>SUM(D128:D130)</f>
        <v>135</v>
      </c>
      <c r="E131" s="18">
        <f>SUM(E128:E130)</f>
        <v>134</v>
      </c>
      <c r="F131" s="18">
        <f>SUM(F128:F130)</f>
        <v>45</v>
      </c>
      <c r="G131" s="18">
        <f>SUM(G128:G130)</f>
        <v>158</v>
      </c>
      <c r="H131" s="18">
        <f>SUM(H128:H130)</f>
        <v>158</v>
      </c>
      <c r="I131" s="18">
        <f>I128+I129+I130</f>
        <v>37</v>
      </c>
      <c r="J131" s="18">
        <f>SUM(F131+I131)</f>
        <v>82</v>
      </c>
    </row>
    <row r="132" spans="2:10" ht="15.75">
      <c r="B132" s="9"/>
      <c r="C132" s="10" t="s">
        <v>15</v>
      </c>
      <c r="D132" s="11">
        <v>22</v>
      </c>
      <c r="E132" s="11">
        <v>22</v>
      </c>
      <c r="F132" s="11">
        <v>4</v>
      </c>
      <c r="G132" s="12">
        <v>74</v>
      </c>
      <c r="H132" s="13">
        <v>74</v>
      </c>
      <c r="I132" s="12">
        <v>1</v>
      </c>
      <c r="J132" s="12">
        <f>F132+I132</f>
        <v>5</v>
      </c>
    </row>
    <row r="133" spans="2:10" ht="30" customHeight="1">
      <c r="B133" s="9"/>
      <c r="C133" s="14" t="s">
        <v>113</v>
      </c>
      <c r="D133" s="11">
        <v>19</v>
      </c>
      <c r="E133" s="11">
        <v>19</v>
      </c>
      <c r="F133" s="11">
        <v>4</v>
      </c>
      <c r="G133" s="12">
        <v>24</v>
      </c>
      <c r="H133" s="13">
        <v>21</v>
      </c>
      <c r="I133" s="12">
        <v>1</v>
      </c>
      <c r="J133" s="12">
        <f>F133+I133</f>
        <v>5</v>
      </c>
    </row>
    <row r="134" spans="2:10" ht="15.75">
      <c r="B134" s="9"/>
      <c r="C134" s="10" t="s">
        <v>114</v>
      </c>
      <c r="D134" s="11">
        <v>1</v>
      </c>
      <c r="E134" s="11">
        <v>1</v>
      </c>
      <c r="F134" s="11">
        <v>0</v>
      </c>
      <c r="G134" s="11">
        <v>2</v>
      </c>
      <c r="H134" s="19">
        <v>2</v>
      </c>
      <c r="I134" s="11">
        <v>0</v>
      </c>
      <c r="J134" s="11">
        <f>F134+I134</f>
        <v>0</v>
      </c>
    </row>
    <row r="135" spans="2:10" s="15" customFormat="1" ht="15.75">
      <c r="B135" s="16"/>
      <c r="C135" s="21" t="s">
        <v>115</v>
      </c>
      <c r="D135" s="18">
        <f>SUM(D132:D134)</f>
        <v>42</v>
      </c>
      <c r="E135" s="18">
        <f>SUM(E132:E134)</f>
        <v>42</v>
      </c>
      <c r="F135" s="18">
        <f>SUM(F132:F134)</f>
        <v>8</v>
      </c>
      <c r="G135" s="18">
        <f>SUM(G132:G134)</f>
        <v>100</v>
      </c>
      <c r="H135" s="18">
        <f>SUM(H132:H134)</f>
        <v>97</v>
      </c>
      <c r="I135" s="18">
        <f>I132+I133+I134</f>
        <v>2</v>
      </c>
      <c r="J135" s="18">
        <f>SUM(F135+I135)</f>
        <v>10</v>
      </c>
    </row>
    <row r="136" spans="2:10" ht="15.75">
      <c r="B136" s="9"/>
      <c r="C136" s="10" t="s">
        <v>15</v>
      </c>
      <c r="D136" s="11">
        <v>85</v>
      </c>
      <c r="E136" s="11">
        <v>85</v>
      </c>
      <c r="F136" s="11">
        <v>21</v>
      </c>
      <c r="G136" s="12">
        <v>24</v>
      </c>
      <c r="H136" s="12">
        <v>24</v>
      </c>
      <c r="I136" s="12">
        <v>6</v>
      </c>
      <c r="J136" s="12">
        <f>F136+I136</f>
        <v>27</v>
      </c>
    </row>
    <row r="137" spans="2:10" ht="15.75">
      <c r="B137" s="9"/>
      <c r="C137" s="24" t="s">
        <v>116</v>
      </c>
      <c r="D137" s="11">
        <v>0</v>
      </c>
      <c r="E137" s="11">
        <v>0</v>
      </c>
      <c r="F137" s="11">
        <v>0</v>
      </c>
      <c r="G137" s="12">
        <v>0</v>
      </c>
      <c r="H137" s="12">
        <v>0</v>
      </c>
      <c r="I137" s="12">
        <v>0</v>
      </c>
      <c r="J137" s="12">
        <f>F137+I137</f>
        <v>0</v>
      </c>
    </row>
    <row r="138" spans="2:10" ht="15.75">
      <c r="B138" s="9"/>
      <c r="C138" s="10" t="s">
        <v>117</v>
      </c>
      <c r="D138" s="11">
        <v>9</v>
      </c>
      <c r="E138" s="11">
        <v>9</v>
      </c>
      <c r="F138" s="11">
        <v>4</v>
      </c>
      <c r="G138" s="12">
        <v>1</v>
      </c>
      <c r="H138" s="12">
        <v>1</v>
      </c>
      <c r="I138" s="12">
        <v>0</v>
      </c>
      <c r="J138" s="12">
        <f>F138+I138</f>
        <v>4</v>
      </c>
    </row>
    <row r="139" spans="2:10" ht="15.75">
      <c r="B139" s="9"/>
      <c r="C139" s="10" t="s">
        <v>118</v>
      </c>
      <c r="D139" s="11">
        <v>0</v>
      </c>
      <c r="E139" s="11">
        <v>0</v>
      </c>
      <c r="F139" s="11">
        <v>0</v>
      </c>
      <c r="G139" s="12">
        <v>0</v>
      </c>
      <c r="H139" s="12">
        <v>0</v>
      </c>
      <c r="I139" s="12">
        <v>0</v>
      </c>
      <c r="J139" s="12">
        <f>F139+I139</f>
        <v>0</v>
      </c>
    </row>
    <row r="140" spans="2:10" s="15" customFormat="1" ht="15.75">
      <c r="B140" s="16"/>
      <c r="C140" s="21" t="s">
        <v>119</v>
      </c>
      <c r="D140" s="18">
        <f>SUM(D136:D139)</f>
        <v>94</v>
      </c>
      <c r="E140" s="18">
        <f>SUM(E136:E139)</f>
        <v>94</v>
      </c>
      <c r="F140" s="18">
        <f>SUM(F136:F139)</f>
        <v>25</v>
      </c>
      <c r="G140" s="18">
        <f>SUM(G136:G139)</f>
        <v>25</v>
      </c>
      <c r="H140" s="18">
        <f>SUM(H136:H139)</f>
        <v>25</v>
      </c>
      <c r="I140" s="18">
        <f>I136+I137+I138+I139</f>
        <v>6</v>
      </c>
      <c r="J140" s="18">
        <f>SUM(F140+I140)</f>
        <v>31</v>
      </c>
    </row>
    <row r="141" spans="2:10" ht="15.75">
      <c r="B141" s="9"/>
      <c r="C141" s="10" t="s">
        <v>15</v>
      </c>
      <c r="D141" s="11">
        <v>74</v>
      </c>
      <c r="E141" s="11">
        <v>74</v>
      </c>
      <c r="F141" s="11">
        <v>28</v>
      </c>
      <c r="G141" s="12">
        <v>128</v>
      </c>
      <c r="H141" s="12">
        <v>128</v>
      </c>
      <c r="I141" s="12">
        <v>44</v>
      </c>
      <c r="J141" s="12">
        <f>F141+I141</f>
        <v>72</v>
      </c>
    </row>
    <row r="142" spans="2:10" ht="15.75">
      <c r="B142" s="9"/>
      <c r="C142" s="10" t="s">
        <v>120</v>
      </c>
      <c r="D142" s="11">
        <v>11</v>
      </c>
      <c r="E142" s="11">
        <v>11</v>
      </c>
      <c r="F142" s="11">
        <v>7</v>
      </c>
      <c r="G142" s="12">
        <v>13</v>
      </c>
      <c r="H142" s="12">
        <v>13</v>
      </c>
      <c r="I142" s="12">
        <v>4</v>
      </c>
      <c r="J142" s="12">
        <f>F142+I142</f>
        <v>11</v>
      </c>
    </row>
    <row r="143" spans="2:10" ht="15.75">
      <c r="B143" s="9"/>
      <c r="C143" s="25" t="s">
        <v>121</v>
      </c>
      <c r="D143" s="11">
        <v>5</v>
      </c>
      <c r="E143" s="11">
        <v>5</v>
      </c>
      <c r="F143" s="11">
        <v>5</v>
      </c>
      <c r="G143" s="12">
        <v>15</v>
      </c>
      <c r="H143" s="12">
        <v>15</v>
      </c>
      <c r="I143" s="12">
        <v>5</v>
      </c>
      <c r="J143" s="12">
        <f>F143+I143</f>
        <v>10</v>
      </c>
    </row>
    <row r="144" spans="2:10" s="15" customFormat="1" ht="15.75">
      <c r="B144" s="16"/>
      <c r="C144" s="21" t="s">
        <v>122</v>
      </c>
      <c r="D144" s="18">
        <f>SUM(D141:D143)</f>
        <v>90</v>
      </c>
      <c r="E144" s="18">
        <f>SUM(E141:E143)</f>
        <v>90</v>
      </c>
      <c r="F144" s="18">
        <f>SUM(F141:F143)</f>
        <v>40</v>
      </c>
      <c r="G144" s="18">
        <f>SUM(G141:G143)</f>
        <v>156</v>
      </c>
      <c r="H144" s="18">
        <f>SUM(H141:H143)</f>
        <v>156</v>
      </c>
      <c r="I144" s="18">
        <f>I141+I142+I143</f>
        <v>53</v>
      </c>
      <c r="J144" s="18">
        <f>SUM(F144+I144)</f>
        <v>93</v>
      </c>
    </row>
    <row r="145" spans="2:10" ht="15.75">
      <c r="B145" s="9"/>
      <c r="C145" s="10" t="s">
        <v>15</v>
      </c>
      <c r="D145" s="11">
        <v>38</v>
      </c>
      <c r="E145" s="11">
        <v>38</v>
      </c>
      <c r="F145" s="11">
        <v>1</v>
      </c>
      <c r="G145" s="12">
        <v>41</v>
      </c>
      <c r="H145" s="12">
        <v>41</v>
      </c>
      <c r="I145" s="12">
        <v>4</v>
      </c>
      <c r="J145" s="12">
        <f t="shared" ref="J145:J152" si="18">F145+I145</f>
        <v>5</v>
      </c>
    </row>
    <row r="146" spans="2:10" ht="15.75" customHeight="1">
      <c r="B146" s="9"/>
      <c r="C146" s="10" t="s">
        <v>123</v>
      </c>
      <c r="D146" s="11">
        <v>9</v>
      </c>
      <c r="E146" s="11">
        <v>9</v>
      </c>
      <c r="F146" s="11">
        <v>8</v>
      </c>
      <c r="G146" s="12">
        <v>2</v>
      </c>
      <c r="H146" s="12">
        <v>2</v>
      </c>
      <c r="I146" s="12">
        <v>2</v>
      </c>
      <c r="J146" s="12">
        <f t="shared" si="18"/>
        <v>10</v>
      </c>
    </row>
    <row r="147" spans="2:10" ht="15.75">
      <c r="B147" s="9"/>
      <c r="C147" s="14" t="s">
        <v>124</v>
      </c>
      <c r="D147" s="11">
        <v>0</v>
      </c>
      <c r="E147" s="11">
        <v>0</v>
      </c>
      <c r="F147" s="11">
        <v>0</v>
      </c>
      <c r="G147" s="12">
        <v>0</v>
      </c>
      <c r="H147" s="12">
        <v>0</v>
      </c>
      <c r="I147" s="12">
        <v>0</v>
      </c>
      <c r="J147" s="12">
        <f t="shared" si="18"/>
        <v>0</v>
      </c>
    </row>
    <row r="148" spans="2:10" ht="15.75">
      <c r="B148" s="9"/>
      <c r="C148" s="14" t="s">
        <v>125</v>
      </c>
      <c r="D148" s="11">
        <v>0</v>
      </c>
      <c r="E148" s="11">
        <v>0</v>
      </c>
      <c r="F148" s="11">
        <v>0</v>
      </c>
      <c r="G148" s="12">
        <v>0</v>
      </c>
      <c r="H148" s="12">
        <v>0</v>
      </c>
      <c r="I148" s="12">
        <v>0</v>
      </c>
      <c r="J148" s="12">
        <f t="shared" si="18"/>
        <v>0</v>
      </c>
    </row>
    <row r="149" spans="2:10" ht="15.75">
      <c r="B149" s="9"/>
      <c r="C149" s="14" t="s">
        <v>126</v>
      </c>
      <c r="D149" s="11">
        <v>3</v>
      </c>
      <c r="E149" s="11">
        <v>3</v>
      </c>
      <c r="F149" s="11">
        <v>0</v>
      </c>
      <c r="G149" s="12">
        <v>3</v>
      </c>
      <c r="H149" s="12">
        <v>3</v>
      </c>
      <c r="I149" s="12">
        <v>1</v>
      </c>
      <c r="J149" s="12">
        <f t="shared" si="18"/>
        <v>1</v>
      </c>
    </row>
    <row r="150" spans="2:10" ht="15.75">
      <c r="B150" s="9"/>
      <c r="C150" s="14" t="s">
        <v>127</v>
      </c>
      <c r="D150" s="11">
        <v>0</v>
      </c>
      <c r="E150" s="11">
        <v>0</v>
      </c>
      <c r="F150" s="11">
        <v>0</v>
      </c>
      <c r="G150" s="12">
        <v>0</v>
      </c>
      <c r="H150" s="12">
        <v>0</v>
      </c>
      <c r="I150" s="12">
        <v>0</v>
      </c>
      <c r="J150" s="12">
        <f t="shared" si="18"/>
        <v>0</v>
      </c>
    </row>
    <row r="151" spans="2:10" ht="15.75">
      <c r="B151" s="9"/>
      <c r="C151" s="14" t="s">
        <v>128</v>
      </c>
      <c r="D151" s="11">
        <v>0</v>
      </c>
      <c r="E151" s="11">
        <v>0</v>
      </c>
      <c r="F151" s="11">
        <v>0</v>
      </c>
      <c r="G151" s="12">
        <v>0</v>
      </c>
      <c r="H151" s="12">
        <v>0</v>
      </c>
      <c r="I151" s="12">
        <v>0</v>
      </c>
      <c r="J151" s="12">
        <f t="shared" si="18"/>
        <v>0</v>
      </c>
    </row>
    <row r="152" spans="2:10" ht="15" customHeight="1">
      <c r="B152" s="9"/>
      <c r="C152" s="26" t="s">
        <v>129</v>
      </c>
      <c r="D152" s="11">
        <v>0</v>
      </c>
      <c r="E152" s="11">
        <v>0</v>
      </c>
      <c r="F152" s="11">
        <v>0</v>
      </c>
      <c r="G152" s="12">
        <v>0</v>
      </c>
      <c r="H152" s="12">
        <v>0</v>
      </c>
      <c r="I152" s="12">
        <v>0</v>
      </c>
      <c r="J152" s="12">
        <f t="shared" si="18"/>
        <v>0</v>
      </c>
    </row>
    <row r="153" spans="2:10" s="15" customFormat="1" ht="15.75">
      <c r="B153" s="16"/>
      <c r="C153" s="20" t="s">
        <v>130</v>
      </c>
      <c r="D153" s="18">
        <f t="shared" ref="D153:I153" si="19">SUM(D145:D152)</f>
        <v>50</v>
      </c>
      <c r="E153" s="18">
        <f t="shared" si="19"/>
        <v>50</v>
      </c>
      <c r="F153" s="18">
        <f t="shared" si="19"/>
        <v>9</v>
      </c>
      <c r="G153" s="18">
        <f t="shared" si="19"/>
        <v>46</v>
      </c>
      <c r="H153" s="18">
        <f t="shared" si="19"/>
        <v>46</v>
      </c>
      <c r="I153" s="18">
        <f t="shared" si="19"/>
        <v>7</v>
      </c>
      <c r="J153" s="18">
        <f>SUM(F153+I153)</f>
        <v>16</v>
      </c>
    </row>
    <row r="154" spans="2:10" ht="15.75">
      <c r="B154" s="9"/>
      <c r="C154" s="10" t="s">
        <v>15</v>
      </c>
      <c r="D154" s="11">
        <v>11</v>
      </c>
      <c r="E154" s="11">
        <v>11</v>
      </c>
      <c r="F154" s="11">
        <v>6</v>
      </c>
      <c r="G154" s="12">
        <v>10</v>
      </c>
      <c r="H154" s="12">
        <v>10</v>
      </c>
      <c r="I154" s="12">
        <v>3</v>
      </c>
      <c r="J154" s="12">
        <f>F154+I154</f>
        <v>9</v>
      </c>
    </row>
    <row r="155" spans="2:10" ht="15.75">
      <c r="B155" s="9"/>
      <c r="C155" s="14" t="s">
        <v>131</v>
      </c>
      <c r="D155" s="11">
        <v>14</v>
      </c>
      <c r="E155" s="11">
        <v>14</v>
      </c>
      <c r="F155" s="11">
        <v>4</v>
      </c>
      <c r="G155" s="12">
        <v>5</v>
      </c>
      <c r="H155" s="12">
        <v>5</v>
      </c>
      <c r="I155" s="12">
        <v>1</v>
      </c>
      <c r="J155" s="12">
        <f>F155+I155</f>
        <v>5</v>
      </c>
    </row>
    <row r="156" spans="2:10" ht="15.75">
      <c r="B156" s="9"/>
      <c r="C156" s="14" t="s">
        <v>132</v>
      </c>
      <c r="D156" s="11">
        <v>4</v>
      </c>
      <c r="E156" s="11">
        <v>4</v>
      </c>
      <c r="F156" s="11">
        <v>1</v>
      </c>
      <c r="G156" s="12">
        <v>6</v>
      </c>
      <c r="H156" s="12">
        <v>6</v>
      </c>
      <c r="I156" s="12">
        <v>0</v>
      </c>
      <c r="J156" s="12">
        <f>F156+I156</f>
        <v>1</v>
      </c>
    </row>
    <row r="157" spans="2:10" ht="15.75">
      <c r="B157" s="9"/>
      <c r="C157" s="10" t="s">
        <v>133</v>
      </c>
      <c r="D157" s="11">
        <v>0</v>
      </c>
      <c r="E157" s="11">
        <v>0</v>
      </c>
      <c r="F157" s="11">
        <v>0</v>
      </c>
      <c r="G157" s="12">
        <v>12</v>
      </c>
      <c r="H157" s="12">
        <v>12</v>
      </c>
      <c r="I157" s="12">
        <v>1</v>
      </c>
      <c r="J157" s="12">
        <f>F157+I157</f>
        <v>1</v>
      </c>
    </row>
    <row r="158" spans="2:10" s="15" customFormat="1" ht="15.75">
      <c r="B158" s="16"/>
      <c r="C158" s="21" t="s">
        <v>134</v>
      </c>
      <c r="D158" s="18">
        <f>SUM(D154:D157)</f>
        <v>29</v>
      </c>
      <c r="E158" s="18">
        <f>SUM(E154:E157)</f>
        <v>29</v>
      </c>
      <c r="F158" s="18">
        <f>SUM(F154:F157)</f>
        <v>11</v>
      </c>
      <c r="G158" s="18">
        <f>SUM(G154:G157)</f>
        <v>33</v>
      </c>
      <c r="H158" s="18">
        <f>SUM(H154:H157)</f>
        <v>33</v>
      </c>
      <c r="I158" s="18">
        <f>I154+I155+I156+I157</f>
        <v>5</v>
      </c>
      <c r="J158" s="18">
        <f>SUM(F158+I158)</f>
        <v>16</v>
      </c>
    </row>
    <row r="159" spans="2:10" ht="15.75">
      <c r="B159" s="9"/>
      <c r="C159" s="10" t="s">
        <v>15</v>
      </c>
      <c r="D159" s="11">
        <v>54</v>
      </c>
      <c r="E159" s="11">
        <v>53</v>
      </c>
      <c r="F159" s="11">
        <v>22</v>
      </c>
      <c r="G159" s="12">
        <v>136</v>
      </c>
      <c r="H159" s="12">
        <v>136</v>
      </c>
      <c r="I159" s="12">
        <v>29</v>
      </c>
      <c r="J159" s="12">
        <f t="shared" ref="J159:J164" si="20">F159+I159</f>
        <v>51</v>
      </c>
    </row>
    <row r="160" spans="2:10" ht="15.75">
      <c r="B160" s="9"/>
      <c r="C160" s="10" t="s">
        <v>135</v>
      </c>
      <c r="D160" s="11">
        <v>5</v>
      </c>
      <c r="E160" s="11">
        <v>5</v>
      </c>
      <c r="F160" s="11">
        <v>1</v>
      </c>
      <c r="G160" s="12">
        <v>11</v>
      </c>
      <c r="H160" s="12">
        <v>11</v>
      </c>
      <c r="I160" s="12">
        <v>2</v>
      </c>
      <c r="J160" s="12">
        <f t="shared" si="20"/>
        <v>3</v>
      </c>
    </row>
    <row r="161" spans="2:10" ht="15.75">
      <c r="B161" s="9"/>
      <c r="C161" s="10" t="s">
        <v>136</v>
      </c>
      <c r="D161" s="11">
        <v>0</v>
      </c>
      <c r="E161" s="11">
        <v>0</v>
      </c>
      <c r="F161" s="11">
        <v>0</v>
      </c>
      <c r="G161" s="12">
        <v>0</v>
      </c>
      <c r="H161" s="12">
        <v>0</v>
      </c>
      <c r="I161" s="12">
        <v>0</v>
      </c>
      <c r="J161" s="12">
        <f t="shared" si="20"/>
        <v>0</v>
      </c>
    </row>
    <row r="162" spans="2:10" ht="47.25">
      <c r="B162" s="9"/>
      <c r="C162" s="10" t="s">
        <v>137</v>
      </c>
      <c r="D162" s="11">
        <v>0</v>
      </c>
      <c r="E162" s="11">
        <v>0</v>
      </c>
      <c r="F162" s="11">
        <v>0</v>
      </c>
      <c r="G162" s="12">
        <v>0</v>
      </c>
      <c r="H162" s="12">
        <v>0</v>
      </c>
      <c r="I162" s="12">
        <v>0</v>
      </c>
      <c r="J162" s="12">
        <f t="shared" si="20"/>
        <v>0</v>
      </c>
    </row>
    <row r="163" spans="2:10" ht="15.75">
      <c r="B163" s="9"/>
      <c r="C163" s="10" t="s">
        <v>138</v>
      </c>
      <c r="D163" s="11">
        <v>1</v>
      </c>
      <c r="E163" s="11">
        <v>1</v>
      </c>
      <c r="F163" s="11">
        <v>1</v>
      </c>
      <c r="G163" s="12">
        <v>0</v>
      </c>
      <c r="H163" s="12">
        <v>0</v>
      </c>
      <c r="I163" s="12">
        <v>0</v>
      </c>
      <c r="J163" s="12">
        <f t="shared" si="20"/>
        <v>1</v>
      </c>
    </row>
    <row r="164" spans="2:10" ht="15.75">
      <c r="B164" s="9"/>
      <c r="C164" s="10" t="s">
        <v>139</v>
      </c>
      <c r="D164" s="11">
        <v>1</v>
      </c>
      <c r="E164" s="11">
        <v>1</v>
      </c>
      <c r="F164" s="11">
        <v>0</v>
      </c>
      <c r="G164" s="12">
        <v>0</v>
      </c>
      <c r="H164" s="12">
        <v>0</v>
      </c>
      <c r="I164" s="12">
        <v>0</v>
      </c>
      <c r="J164" s="12">
        <f t="shared" si="20"/>
        <v>0</v>
      </c>
    </row>
    <row r="165" spans="2:10" s="15" customFormat="1" ht="15.75">
      <c r="B165" s="16"/>
      <c r="C165" s="21" t="s">
        <v>140</v>
      </c>
      <c r="D165" s="18">
        <f t="shared" ref="D165:I165" si="21">SUM(D159:D164)</f>
        <v>61</v>
      </c>
      <c r="E165" s="18">
        <f t="shared" si="21"/>
        <v>60</v>
      </c>
      <c r="F165" s="18">
        <f t="shared" si="21"/>
        <v>24</v>
      </c>
      <c r="G165" s="18">
        <f t="shared" si="21"/>
        <v>147</v>
      </c>
      <c r="H165" s="18">
        <f t="shared" si="21"/>
        <v>147</v>
      </c>
      <c r="I165" s="18">
        <f t="shared" si="21"/>
        <v>31</v>
      </c>
      <c r="J165" s="18">
        <f>SUM(F165+I165)</f>
        <v>55</v>
      </c>
    </row>
    <row r="166" spans="2:10" ht="15.75">
      <c r="B166" s="9"/>
      <c r="C166" s="10" t="s">
        <v>15</v>
      </c>
      <c r="D166" s="11">
        <v>15</v>
      </c>
      <c r="E166" s="11">
        <v>15</v>
      </c>
      <c r="F166" s="11">
        <v>6</v>
      </c>
      <c r="G166" s="12">
        <v>11</v>
      </c>
      <c r="H166" s="12">
        <v>11</v>
      </c>
      <c r="I166" s="12">
        <v>3</v>
      </c>
      <c r="J166" s="12">
        <f>F166+I166</f>
        <v>9</v>
      </c>
    </row>
    <row r="167" spans="2:10" ht="15.75">
      <c r="B167" s="9"/>
      <c r="C167" s="14" t="s">
        <v>141</v>
      </c>
      <c r="D167" s="11">
        <v>1</v>
      </c>
      <c r="E167" s="11">
        <v>1</v>
      </c>
      <c r="F167" s="11">
        <v>0</v>
      </c>
      <c r="G167" s="12">
        <v>3</v>
      </c>
      <c r="H167" s="12">
        <v>3</v>
      </c>
      <c r="I167" s="12">
        <v>1</v>
      </c>
      <c r="J167" s="12">
        <f>F167+I167</f>
        <v>1</v>
      </c>
    </row>
    <row r="168" spans="2:10" s="15" customFormat="1" ht="15.75">
      <c r="B168" s="16"/>
      <c r="C168" s="20" t="s">
        <v>142</v>
      </c>
      <c r="D168" s="18">
        <f>SUM(D166:D167)</f>
        <v>16</v>
      </c>
      <c r="E168" s="18">
        <f>SUM(E166:E167)</f>
        <v>16</v>
      </c>
      <c r="F168" s="18">
        <f>SUM(F166:F167)</f>
        <v>6</v>
      </c>
      <c r="G168" s="18">
        <f>SUM(G166:G167)</f>
        <v>14</v>
      </c>
      <c r="H168" s="18">
        <f>SUM(H166:H167)</f>
        <v>14</v>
      </c>
      <c r="I168" s="18">
        <f>I166+I167</f>
        <v>4</v>
      </c>
      <c r="J168" s="18">
        <f>SUM(F168+I168)</f>
        <v>10</v>
      </c>
    </row>
    <row r="169" spans="2:10" ht="15.75">
      <c r="B169" s="9"/>
      <c r="C169" s="10" t="s">
        <v>15</v>
      </c>
      <c r="D169" s="11">
        <v>29</v>
      </c>
      <c r="E169" s="11">
        <v>29</v>
      </c>
      <c r="F169" s="11">
        <v>9</v>
      </c>
      <c r="G169" s="12">
        <v>16</v>
      </c>
      <c r="H169" s="12">
        <v>16</v>
      </c>
      <c r="I169" s="12">
        <v>2</v>
      </c>
      <c r="J169" s="12">
        <f>F169+I169</f>
        <v>11</v>
      </c>
    </row>
    <row r="170" spans="2:10" ht="15.75">
      <c r="B170" s="9"/>
      <c r="C170" s="10" t="s">
        <v>143</v>
      </c>
      <c r="D170" s="11">
        <v>1</v>
      </c>
      <c r="E170" s="11">
        <v>1</v>
      </c>
      <c r="F170" s="11">
        <v>0</v>
      </c>
      <c r="G170" s="12">
        <v>3</v>
      </c>
      <c r="H170" s="12">
        <v>3</v>
      </c>
      <c r="I170" s="12">
        <v>0</v>
      </c>
      <c r="J170" s="12">
        <f>F170+I170</f>
        <v>0</v>
      </c>
    </row>
    <row r="171" spans="2:10" ht="15.75">
      <c r="B171" s="9"/>
      <c r="C171" s="14" t="s">
        <v>144</v>
      </c>
      <c r="D171" s="11">
        <v>4</v>
      </c>
      <c r="E171" s="11">
        <v>4</v>
      </c>
      <c r="F171" s="11">
        <v>0</v>
      </c>
      <c r="G171" s="12">
        <v>2</v>
      </c>
      <c r="H171" s="12">
        <v>2</v>
      </c>
      <c r="I171" s="12">
        <v>0</v>
      </c>
      <c r="J171" s="12">
        <f>F171+I171</f>
        <v>0</v>
      </c>
    </row>
    <row r="172" spans="2:10" s="15" customFormat="1" ht="15.75">
      <c r="B172" s="16"/>
      <c r="C172" s="21" t="s">
        <v>145</v>
      </c>
      <c r="D172" s="18">
        <f>SUM(D169:D171)</f>
        <v>34</v>
      </c>
      <c r="E172" s="18">
        <f>SUM(E169:E171)</f>
        <v>34</v>
      </c>
      <c r="F172" s="18">
        <f>SUM(F169:F171)</f>
        <v>9</v>
      </c>
      <c r="G172" s="18">
        <f>SUM(G169:G171)</f>
        <v>21</v>
      </c>
      <c r="H172" s="18">
        <f>SUM(H169:H171)</f>
        <v>21</v>
      </c>
      <c r="I172" s="18">
        <f>I169+I170+I171</f>
        <v>2</v>
      </c>
      <c r="J172" s="18">
        <f>SUM(F172+I172)</f>
        <v>11</v>
      </c>
    </row>
    <row r="173" spans="2:10" ht="15.75">
      <c r="B173" s="9"/>
      <c r="C173" s="10" t="s">
        <v>15</v>
      </c>
      <c r="D173" s="11">
        <v>41</v>
      </c>
      <c r="E173" s="11">
        <v>36</v>
      </c>
      <c r="F173" s="11">
        <v>2</v>
      </c>
      <c r="G173" s="12">
        <v>24</v>
      </c>
      <c r="H173" s="12">
        <v>18</v>
      </c>
      <c r="I173" s="12">
        <v>12</v>
      </c>
      <c r="J173" s="12">
        <f t="shared" ref="J173:J181" si="22">F173+I173</f>
        <v>14</v>
      </c>
    </row>
    <row r="174" spans="2:10" ht="31.5">
      <c r="B174" s="9"/>
      <c r="C174" s="14" t="s">
        <v>146</v>
      </c>
      <c r="D174" s="11">
        <v>9</v>
      </c>
      <c r="E174" s="11">
        <v>9</v>
      </c>
      <c r="F174" s="11">
        <v>0</v>
      </c>
      <c r="G174" s="12">
        <v>82</v>
      </c>
      <c r="H174" s="12">
        <v>82</v>
      </c>
      <c r="I174" s="12">
        <v>76</v>
      </c>
      <c r="J174" s="12">
        <f t="shared" si="22"/>
        <v>76</v>
      </c>
    </row>
    <row r="175" spans="2:10" ht="15.75">
      <c r="B175" s="9"/>
      <c r="C175" s="14" t="s">
        <v>147</v>
      </c>
      <c r="D175" s="11">
        <v>2</v>
      </c>
      <c r="E175" s="11">
        <v>2</v>
      </c>
      <c r="F175" s="11">
        <v>0</v>
      </c>
      <c r="G175" s="12">
        <v>0</v>
      </c>
      <c r="H175" s="12">
        <v>0</v>
      </c>
      <c r="I175" s="12">
        <v>0</v>
      </c>
      <c r="J175" s="12">
        <f t="shared" si="22"/>
        <v>0</v>
      </c>
    </row>
    <row r="176" spans="2:10" ht="15.75">
      <c r="B176" s="9"/>
      <c r="C176" s="14" t="s">
        <v>148</v>
      </c>
      <c r="D176" s="11">
        <v>0</v>
      </c>
      <c r="E176" s="11">
        <v>0</v>
      </c>
      <c r="F176" s="11">
        <v>0</v>
      </c>
      <c r="G176" s="12">
        <v>0</v>
      </c>
      <c r="H176" s="12">
        <v>0</v>
      </c>
      <c r="I176" s="12">
        <v>0</v>
      </c>
      <c r="J176" s="12">
        <f t="shared" si="22"/>
        <v>0</v>
      </c>
    </row>
    <row r="177" spans="2:10" ht="15.75">
      <c r="B177" s="9"/>
      <c r="C177" s="14" t="s">
        <v>149</v>
      </c>
      <c r="D177" s="11">
        <v>0</v>
      </c>
      <c r="E177" s="11">
        <v>0</v>
      </c>
      <c r="F177" s="11">
        <v>0</v>
      </c>
      <c r="G177" s="12">
        <v>0</v>
      </c>
      <c r="H177" s="12">
        <v>0</v>
      </c>
      <c r="I177" s="12">
        <v>0</v>
      </c>
      <c r="J177" s="12">
        <f t="shared" si="22"/>
        <v>0</v>
      </c>
    </row>
    <row r="178" spans="2:10" ht="15.75">
      <c r="B178" s="9"/>
      <c r="C178" s="10" t="s">
        <v>150</v>
      </c>
      <c r="D178" s="11">
        <v>1</v>
      </c>
      <c r="E178" s="11">
        <v>1</v>
      </c>
      <c r="F178" s="11">
        <v>1</v>
      </c>
      <c r="G178" s="12">
        <v>4</v>
      </c>
      <c r="H178" s="12">
        <v>4</v>
      </c>
      <c r="I178" s="12">
        <v>0</v>
      </c>
      <c r="J178" s="12">
        <f t="shared" si="22"/>
        <v>1</v>
      </c>
    </row>
    <row r="179" spans="2:10" ht="15.75">
      <c r="B179" s="9"/>
      <c r="C179" s="10" t="s">
        <v>151</v>
      </c>
      <c r="D179" s="11">
        <v>0</v>
      </c>
      <c r="E179" s="11">
        <v>0</v>
      </c>
      <c r="F179" s="11">
        <v>0</v>
      </c>
      <c r="G179" s="12">
        <v>0</v>
      </c>
      <c r="H179" s="12">
        <v>0</v>
      </c>
      <c r="I179" s="12">
        <v>0</v>
      </c>
      <c r="J179" s="12">
        <f t="shared" si="22"/>
        <v>0</v>
      </c>
    </row>
    <row r="180" spans="2:10" ht="15.75">
      <c r="B180" s="9"/>
      <c r="C180" s="10" t="s">
        <v>152</v>
      </c>
      <c r="D180" s="11">
        <v>0</v>
      </c>
      <c r="E180" s="11">
        <v>0</v>
      </c>
      <c r="F180" s="11">
        <v>0</v>
      </c>
      <c r="G180" s="12">
        <v>0</v>
      </c>
      <c r="H180" s="12">
        <v>0</v>
      </c>
      <c r="I180" s="12">
        <v>0</v>
      </c>
      <c r="J180" s="12">
        <f t="shared" si="22"/>
        <v>0</v>
      </c>
    </row>
    <row r="181" spans="2:10" ht="15.75">
      <c r="B181" s="9"/>
      <c r="C181" s="10" t="s">
        <v>153</v>
      </c>
      <c r="D181" s="11">
        <v>0</v>
      </c>
      <c r="E181" s="11">
        <v>0</v>
      </c>
      <c r="F181" s="11">
        <v>0</v>
      </c>
      <c r="G181" s="12">
        <v>0</v>
      </c>
      <c r="H181" s="12">
        <v>0</v>
      </c>
      <c r="I181" s="12">
        <v>0</v>
      </c>
      <c r="J181" s="12">
        <f t="shared" si="22"/>
        <v>0</v>
      </c>
    </row>
    <row r="182" spans="2:10" s="15" customFormat="1" ht="15.75">
      <c r="B182" s="16"/>
      <c r="C182" s="20" t="s">
        <v>154</v>
      </c>
      <c r="D182" s="18">
        <f>SUM(D173:D181)</f>
        <v>53</v>
      </c>
      <c r="E182" s="18">
        <f>SUM(E173:E181)</f>
        <v>48</v>
      </c>
      <c r="F182" s="18">
        <f>SUM(F173:F181)</f>
        <v>3</v>
      </c>
      <c r="G182" s="18">
        <f>SUM(G173:G181)</f>
        <v>110</v>
      </c>
      <c r="H182" s="18">
        <f>SUM(H173:H181)</f>
        <v>104</v>
      </c>
      <c r="I182" s="18">
        <f>I173+I174+I175+I176+I177+I178+I180</f>
        <v>88</v>
      </c>
      <c r="J182" s="18">
        <f>SUM(F182+I182)</f>
        <v>91</v>
      </c>
    </row>
    <row r="183" spans="2:10" ht="15.75">
      <c r="B183" s="9"/>
      <c r="C183" s="10" t="s">
        <v>15</v>
      </c>
      <c r="D183" s="11">
        <v>49</v>
      </c>
      <c r="E183" s="11">
        <v>49</v>
      </c>
      <c r="F183" s="11">
        <v>7</v>
      </c>
      <c r="G183" s="12">
        <v>10</v>
      </c>
      <c r="H183" s="12">
        <v>10</v>
      </c>
      <c r="I183" s="12">
        <v>10</v>
      </c>
      <c r="J183" s="12">
        <f>F183+I183</f>
        <v>17</v>
      </c>
    </row>
    <row r="184" spans="2:10" ht="15.75">
      <c r="B184" s="9"/>
      <c r="C184" s="14" t="s">
        <v>155</v>
      </c>
      <c r="D184" s="11">
        <v>37</v>
      </c>
      <c r="E184" s="11">
        <v>37</v>
      </c>
      <c r="F184" s="11">
        <v>18</v>
      </c>
      <c r="G184" s="12">
        <v>38</v>
      </c>
      <c r="H184" s="12">
        <v>34</v>
      </c>
      <c r="I184" s="12">
        <v>26</v>
      </c>
      <c r="J184" s="12">
        <f>F184+I184</f>
        <v>44</v>
      </c>
    </row>
    <row r="185" spans="2:10" ht="31.5">
      <c r="B185" s="9"/>
      <c r="C185" s="27" t="s">
        <v>92</v>
      </c>
      <c r="D185" s="11">
        <v>10</v>
      </c>
      <c r="E185" s="11">
        <v>10</v>
      </c>
      <c r="F185" s="11">
        <v>9</v>
      </c>
      <c r="G185" s="12">
        <v>6</v>
      </c>
      <c r="H185" s="12">
        <v>6</v>
      </c>
      <c r="I185" s="12">
        <v>2</v>
      </c>
      <c r="J185" s="12">
        <f>F185+I185</f>
        <v>11</v>
      </c>
    </row>
    <row r="186" spans="2:10" s="15" customFormat="1" ht="15.75">
      <c r="B186" s="16"/>
      <c r="C186" s="20" t="s">
        <v>156</v>
      </c>
      <c r="D186" s="18">
        <f t="shared" ref="D186:I186" si="23">SUM(D183:D185)</f>
        <v>96</v>
      </c>
      <c r="E186" s="18">
        <f t="shared" si="23"/>
        <v>96</v>
      </c>
      <c r="F186" s="18">
        <f t="shared" si="23"/>
        <v>34</v>
      </c>
      <c r="G186" s="18">
        <f t="shared" si="23"/>
        <v>54</v>
      </c>
      <c r="H186" s="18">
        <f t="shared" si="23"/>
        <v>50</v>
      </c>
      <c r="I186" s="18">
        <f t="shared" si="23"/>
        <v>38</v>
      </c>
      <c r="J186" s="18">
        <f>SUM(F186+I186)</f>
        <v>72</v>
      </c>
    </row>
    <row r="187" spans="2:10" s="15" customFormat="1" ht="31.5">
      <c r="B187" s="28"/>
      <c r="C187" s="29" t="s">
        <v>157</v>
      </c>
      <c r="D187" s="30">
        <f>D25+D32+D38+D44+D53+D60+D65+D71+D82+D90+D97+D108+D116+D122+D127+D131+D135+D140+D144+D153+D158+D165+D168+D172+D182+D186</f>
        <v>1989</v>
      </c>
      <c r="E187" s="30">
        <f>E25+E32+E38+E44+E53+E60+E65+E71+E82+E90+E97+E108+E116+E122+E127+E131+E135+E140+E144+E153+E158+E165+E168+E172+E182+E186</f>
        <v>1974</v>
      </c>
      <c r="F187" s="30">
        <f>F25++F32+F38+F44+F53+F60+F65+F71+F82+F90+F97+F108+F116+F122+F127+F131+F135+F140+F144+F153+F158+F165+F168+F172+F182+F186</f>
        <v>659</v>
      </c>
      <c r="G187" s="30">
        <f>G186+G182+G172+G168+G165+G158+G153+G144+G140+G135+G131+G127+G122+G116+G108+G97+G90+G82+G71+G65+G60+G53+G44+G38+G32+G25</f>
        <v>2717</v>
      </c>
      <c r="H187" s="30">
        <f>H186+H182+H172+H168+H165+H158+H153+H144+H140+H135+H131+H127+H122+H116+H108+H97+H90+H82+H71+H65+H60+H53+H44+H38+H32+H25</f>
        <v>2680</v>
      </c>
      <c r="I187" s="30">
        <f>I186+I182+I172+I168+I158+I165+I153+I144+I140+I135+I131+I127+I122+I116+I108+I97+I90+I82+I71+I65+I60+I53+I44+I38+I32+I25</f>
        <v>732</v>
      </c>
      <c r="J187" s="31">
        <f>J25+J32+J38+J44+J53+J60+J65+J71+J82+J90+J97+J108+J116+J122+J127+J131+J135+J140+J144+J153+J158+J165+J168+J172+J182+J186</f>
        <v>1391</v>
      </c>
    </row>
    <row r="188" spans="2:10" ht="15.75" hidden="1">
      <c r="B188" s="5"/>
      <c r="C188" s="32" t="s">
        <v>158</v>
      </c>
      <c r="D188" s="5"/>
      <c r="E188" s="38" t="s">
        <v>159</v>
      </c>
      <c r="F188" s="39"/>
      <c r="G188" s="38"/>
      <c r="H188" s="39"/>
      <c r="I188" s="5"/>
      <c r="J188" s="5"/>
    </row>
    <row r="189" spans="2:10" ht="15.75" hidden="1">
      <c r="B189" s="5"/>
      <c r="C189" s="32" t="s">
        <v>160</v>
      </c>
      <c r="D189" s="5"/>
      <c r="E189" s="35" t="s">
        <v>161</v>
      </c>
      <c r="F189" s="36"/>
      <c r="G189" s="35" t="s">
        <v>162</v>
      </c>
      <c r="H189" s="36"/>
      <c r="I189" s="5"/>
      <c r="J189" s="5"/>
    </row>
    <row r="190" spans="2:10" ht="24.75" hidden="1" customHeight="1">
      <c r="B190" s="5"/>
      <c r="C190" s="37" t="s">
        <v>163</v>
      </c>
      <c r="D190" s="37"/>
      <c r="E190" s="33"/>
      <c r="F190" s="33"/>
      <c r="G190" s="33"/>
      <c r="H190" s="33"/>
      <c r="I190" s="5"/>
      <c r="J190" s="5"/>
    </row>
    <row r="191" spans="2:10" ht="27.75" hidden="1" customHeight="1">
      <c r="B191" s="5"/>
      <c r="C191" s="37"/>
      <c r="D191" s="37"/>
      <c r="E191" s="38" t="s">
        <v>164</v>
      </c>
      <c r="F191" s="39"/>
      <c r="G191" s="38"/>
      <c r="H191" s="39"/>
      <c r="I191" s="5"/>
      <c r="J191" s="5"/>
    </row>
    <row r="192" spans="2:10" ht="27.75" hidden="1" customHeight="1">
      <c r="B192" s="5"/>
      <c r="C192" s="37"/>
      <c r="D192" s="37"/>
      <c r="E192" s="35" t="s">
        <v>161</v>
      </c>
      <c r="F192" s="36"/>
      <c r="G192" s="35" t="s">
        <v>162</v>
      </c>
      <c r="H192" s="36"/>
      <c r="I192" s="5"/>
      <c r="J192" s="5"/>
    </row>
    <row r="193" spans="2:10" ht="15.75" hidden="1">
      <c r="B193" s="5"/>
      <c r="C193" s="5"/>
      <c r="D193" s="5"/>
      <c r="E193" s="5"/>
      <c r="F193" s="5"/>
      <c r="G193" s="5"/>
      <c r="H193" s="5"/>
      <c r="I193" s="5"/>
      <c r="J193" s="5"/>
    </row>
    <row r="194" spans="2:10" ht="46.5" customHeight="1">
      <c r="B194" s="5"/>
      <c r="C194" s="5" t="s">
        <v>165</v>
      </c>
      <c r="D194" s="47" t="s">
        <v>166</v>
      </c>
      <c r="E194" s="48"/>
      <c r="F194" s="38" t="s">
        <v>167</v>
      </c>
      <c r="G194" s="39"/>
      <c r="H194" s="38"/>
      <c r="I194" s="49"/>
      <c r="J194" s="39"/>
    </row>
    <row r="195" spans="2:10" ht="26.25" customHeight="1">
      <c r="B195" s="5"/>
      <c r="C195" s="5" t="s">
        <v>168</v>
      </c>
      <c r="D195" s="46" t="s">
        <v>169</v>
      </c>
      <c r="E195" s="46"/>
      <c r="F195" s="46" t="s">
        <v>161</v>
      </c>
      <c r="G195" s="46"/>
      <c r="H195" s="46" t="s">
        <v>162</v>
      </c>
      <c r="I195" s="46"/>
      <c r="J195" s="46"/>
    </row>
    <row r="196" spans="2:10" ht="15.75">
      <c r="B196" s="5"/>
      <c r="C196" s="5"/>
      <c r="D196" s="5"/>
      <c r="E196" s="5"/>
      <c r="F196" s="5"/>
      <c r="G196" s="5"/>
      <c r="H196" s="5"/>
      <c r="I196" s="5"/>
      <c r="J196" s="5"/>
    </row>
    <row r="197" spans="2:10" ht="18.75" customHeight="1">
      <c r="B197" s="5"/>
      <c r="C197" s="43" t="s">
        <v>170</v>
      </c>
      <c r="D197" s="44"/>
      <c r="E197" s="45"/>
      <c r="F197" s="5"/>
      <c r="G197" s="50" t="s">
        <v>171</v>
      </c>
      <c r="H197" s="50"/>
      <c r="I197" s="5"/>
      <c r="J197" s="5"/>
    </row>
    <row r="198" spans="2:10" ht="15.75">
      <c r="B198" s="5"/>
      <c r="C198" s="40" t="s">
        <v>172</v>
      </c>
      <c r="D198" s="41"/>
      <c r="E198" s="42"/>
      <c r="F198" s="5"/>
      <c r="G198" s="46" t="s">
        <v>173</v>
      </c>
      <c r="H198" s="46"/>
      <c r="I198" s="5"/>
      <c r="J198" s="5"/>
    </row>
    <row r="205" spans="2:10">
      <c r="C205" s="34"/>
      <c r="D205" s="34"/>
      <c r="E205" s="34"/>
      <c r="F205" s="34"/>
      <c r="G205" s="34"/>
      <c r="H205" s="34"/>
      <c r="I205" s="34"/>
      <c r="J205" s="34"/>
    </row>
    <row r="206" spans="2:10">
      <c r="C206" s="34"/>
      <c r="D206" s="34"/>
      <c r="E206" s="34"/>
      <c r="F206" s="34"/>
      <c r="G206" s="34"/>
      <c r="H206" s="34"/>
      <c r="I206" s="34"/>
      <c r="J206" s="34"/>
    </row>
  </sheetData>
  <mergeCells count="34">
    <mergeCell ref="C11:C13"/>
    <mergeCell ref="B11:B13"/>
    <mergeCell ref="I12:I13"/>
    <mergeCell ref="G12:H12"/>
    <mergeCell ref="F12:F13"/>
    <mergeCell ref="D12:E12"/>
    <mergeCell ref="J11:J13"/>
    <mergeCell ref="G11:I11"/>
    <mergeCell ref="D11:F11"/>
    <mergeCell ref="B2:J3"/>
    <mergeCell ref="B5:J5"/>
    <mergeCell ref="B6:J6"/>
    <mergeCell ref="B8:J8"/>
    <mergeCell ref="B9:C9"/>
    <mergeCell ref="G9:I9"/>
    <mergeCell ref="E189:F189"/>
    <mergeCell ref="G189:H189"/>
    <mergeCell ref="E188:F188"/>
    <mergeCell ref="G188:H188"/>
    <mergeCell ref="C198:E198"/>
    <mergeCell ref="C197:E197"/>
    <mergeCell ref="D195:E195"/>
    <mergeCell ref="D194:E194"/>
    <mergeCell ref="H195:J195"/>
    <mergeCell ref="H194:J194"/>
    <mergeCell ref="F195:G195"/>
    <mergeCell ref="F194:G194"/>
    <mergeCell ref="G198:H198"/>
    <mergeCell ref="G197:H197"/>
    <mergeCell ref="G192:H192"/>
    <mergeCell ref="E192:F192"/>
    <mergeCell ref="C190:D192"/>
    <mergeCell ref="E191:F191"/>
    <mergeCell ref="G191:H191"/>
  </mergeCells>
  <pageMargins left="0.31496062992125984" right="0.35433070866141736" top="0.27559055118110237" bottom="0.23622047244094491" header="0.19685039370078741" footer="0.19685039370078741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тетерев ф4.3</vt:lpstr>
      <vt:lpstr>'тетерев ф4.3'!Заголовки_для_печати</vt:lpstr>
      <vt:lpstr>'тетерев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2022-09-12T14:01:24Z</cp:lastPrinted>
  <dcterms:modified xsi:type="dcterms:W3CDTF">2022-09-12T14:01:27Z</dcterms:modified>
</cp:coreProperties>
</file>